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hd\kikaku\02.千年\★処理中\20200826　 9.10〆切【市町村課・作業依頼】平成30年度財政状況資料集の作成について（2回目・公会計関連）\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U35" i="10"/>
  <c r="C35" i="10"/>
  <c r="CO34" i="10"/>
  <c r="BE34" i="10"/>
  <c r="AM34" i="10"/>
  <c r="U34" i="10"/>
  <c r="C34" i="10"/>
  <c r="BE35"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<sst xmlns="http://schemas.openxmlformats.org/spreadsheetml/2006/main" count="1153" uniqueCount="608">
  <si>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</si>
  <si>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</si>
  <si>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</si>
  <si>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</si>
  <si>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</si>
  <si>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</si>
  <si>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</si>
  <si>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</si>
  <si>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</si>
  <si>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</si>
  <si>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</si>
  <si>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</si>
  <si>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</si>
  <si>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</si>
  <si>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</si>
  <si>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</si>
  <si>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</si>
  <si>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</si>
  <si>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</si>
  <si>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</si>
  <si>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</si>
  <si>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</si>
  <si>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</si>
  <si>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</si>
  <si>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</si>
  <si>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</si>
  <si>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</si>
  <si>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</si>
  <si>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</si>
  <si>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</si>
  <si>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</si>
  <si>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</si>
  <si>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</si>
  <si>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</si>
  <si>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</si>
  <si>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</si>
  <si>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</si>
  <si>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</si>
  <si>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</si>
  <si>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</si>
  <si>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</si>
  <si>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</si>
  <si>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</si>
  <si>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</si>
  <si>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</si>
  <si>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</si>
  <si>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</si>
  <si>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</si>
  <si>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</si>
  <si>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</si>
  <si>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</si>
  <si>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</si>
  <si>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</si>
  <si>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</si>
  <si>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</si>
  <si>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</si>
  <si>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</si>
  <si>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</si>
  <si>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</si>
  <si>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</si>
  <si>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</si>
  <si>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</si>
  <si>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</si>
  <si>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</si>
  <si>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</si>
  <si>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</si>
  <si>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</si>
  <si>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</si>
  <si>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</si>
  <si>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</si>
  <si>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</si>
  <si>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</si>
  <si>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</si>
  <si>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</si>
  <si>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</si>
  <si>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</si>
  <si>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</si>
  <si>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</si>
  <si>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</si>
  <si>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</si>
  <si>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</si>
  <si>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</si>
  <si>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</si>
  <si>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</si>
  <si>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</si>
  <si>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</si>
  <si>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</si>
  <si>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</si>
  <si>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</si>
  <si>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</si>
  <si>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</si>
  <si>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</si>
  <si>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</si>
  <si>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</si>
  <si>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</si>
  <si>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</si>
  <si>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</si>
  <si>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</si>
  <si>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</si>
  <si>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</si>
  <si>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</si>
  <si>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</si>
  <si>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</si>
  <si>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</si>
  <si>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</si>
  <si>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</si>
  <si>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</si>
  <si>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</si>
  <si>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</si>
  <si>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</si>
  <si>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</si>
  <si>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</si>
  <si>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</si>
  <si>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</si>
  <si>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</si>
  <si>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</si>
  <si>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</si>
  <si>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</si>
  <si>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</si>
  <si>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</si>
  <si>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</si>
  <si>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</si>
  <si>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</si>
  <si>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</si>
  <si>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</si>
  <si>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</si>
  <si>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</si>
  <si>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</si>
  <si>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</si>
  <si>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</si>
  <si>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</si>
  <si>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</si>
  <si>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</si>
  <si>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</si>
  <si>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</si>
  <si>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</si>
  <si>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</si>
  <si>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</si>
  <si>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</si>
  <si>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</si>
  <si>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</si>
  <si>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</si>
  <si>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</si>
  <si>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</si>
  <si>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</si>
  <si>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</si>
  <si>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</si>
  <si>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</si>
  <si>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</si>
  <si>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</si>
  <si>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</si>
  <si>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</si>
  <si>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</si>
  <si>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</si>
  <si>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</si>
  <si>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</si>
  <si>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</si>
  <si>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</si>
  <si>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</si>
  <si>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</si>
  <si>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</si>
  <si>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</si>
  <si>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</si>
  <si>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</si>
  <si>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</si>
  <si>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</si>
  <si>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</si>
  <si>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</si>
  <si>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</si>
  <si>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</si>
  <si>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</si>
  <si>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</si>
  <si>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</si>
  <si>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</si>
  <si>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</si>
  <si>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</si>
  <si>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</si>
  <si>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</si>
  <si>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</si>
  <si>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</si>
  <si>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</si>
  <si>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</si>
  <si>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</si>
  <si>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</si>
  <si>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</si>
  <si>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</si>
  <si>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</si>
  <si>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</si>
  <si>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</si>
  <si>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</si>
  <si>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</si>
  <si>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</si>
  <si>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</si>
  <si>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</si>
  <si>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</si>
  <si>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</si>
  <si>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</si>
  <si>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</si>
  <si>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</si>
  <si>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</si>
  <si>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</si>
  <si>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</si>
  <si>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</si>
  <si>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</si>
  <si>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</si>
  <si>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</si>
  <si>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</si>
  <si>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</si>
  <si>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</si>
  <si>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</si>
  <si>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</si>
  <si>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</si>
  <si>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</si>
  <si>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</si>
  <si>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</si>
  <si>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</si>
  <si>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岐阜県坂祝町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</si>
  <si>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</si>
  <si>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</si>
  <si>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</si>
  <si>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</si>
  <si>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</si>
  <si>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</si>
  <si>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</si>
  <si>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</si>
  <si>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</si>
  <si>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</si>
  <si>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</si>
  <si>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</si>
  <si>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</si>
  <si>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</si>
  <si>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</si>
  <si>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</si>
  <si>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</si>
  <si>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</si>
  <si>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</si>
  <si>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</si>
  <si>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</si>
  <si>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</si>
  <si>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</si>
  <si>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</si>
  <si>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</si>
  <si>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</si>
  <si>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</si>
  <si>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</si>
  <si>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</si>
  <si>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</si>
  <si>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</si>
  <si>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</si>
  <si>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</si>
  <si>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</si>
  <si>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</si>
  <si>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</si>
  <si>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</si>
  <si>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</si>
  <si>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</si>
  <si>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</si>
  <si>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</si>
  <si>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</si>
  <si>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</si>
  <si>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</si>
  <si>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</si>
  <si>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</si>
  <si>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</si>
  <si>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</si>
  <si>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</si>
  <si>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</si>
  <si>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</si>
  <si>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</si>
  <si>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</si>
  <si>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</si>
  <si>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</si>
  <si>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</si>
  <si>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</si>
  <si>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</si>
  <si>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</si>
  <si>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</si>
  <si>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</si>
  <si>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</si>
  <si>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</si>
  <si>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</si>
  <si>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</si>
  <si>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</si>
  <si>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</si>
  <si>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</si>
  <si>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</si>
  <si>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</si>
  <si>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</si>
  <si>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</si>
  <si>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</si>
  <si>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</si>
  <si>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</si>
  <si>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</si>
  <si>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</si>
  <si>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</si>
  <si>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</si>
  <si>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</si>
  <si>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</si>
  <si>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</si>
  <si>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</si>
  <si>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</si>
  <si>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</si>
  <si>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</si>
  <si>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</si>
  <si>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</si>
  <si>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</si>
  <si>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</si>
  <si>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</si>
  <si>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</si>
  <si>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</si>
  <si>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</si>
  <si>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</si>
  <si>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</si>
  <si>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</si>
  <si>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</si>
  <si>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</si>
  <si>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</si>
  <si>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</si>
  <si>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</si>
  <si>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</si>
  <si>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</si>
  <si>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</si>
  <si>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</si>
  <si>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</si>
  <si>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</si>
  <si>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</si>
  <si>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</si>
  <si>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</si>
  <si>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</si>
  <si>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</si>
  <si>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</si>
  <si>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</si>
  <si>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</si>
  <si>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</si>
  <si>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</si>
  <si>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</si>
  <si>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</si>
  <si>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</si>
  <si>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</si>
  <si>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</si>
  <si>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</si>
  <si>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</si>
  <si>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</si>
  <si>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</si>
  <si>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</si>
  <si>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</si>
  <si>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</si>
  <si>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</si>
  <si>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</si>
  <si>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</si>
  <si>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</si>
  <si>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</si>
  <si>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</si>
  <si>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</si>
  <si>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</si>
  <si>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</si>
  <si>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</si>
  <si>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</si>
  <si>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</si>
  <si>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</si>
  <si>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</si>
  <si>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</si>
  <si>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</si>
  <si>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</si>
  <si>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</si>
  <si>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</si>
  <si>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</si>
  <si>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岐阜県坂祝町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</si>
  <si>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</si>
  <si>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</si>
  <si>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</si>
  <si>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</si>
  <si>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</si>
  <si>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</si>
  <si>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</si>
  <si>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</si>
  <si>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</si>
  <si>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</si>
  <si>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</si>
  <si>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</si>
  <si>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</si>
  <si>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</si>
  <si>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</si>
  <si>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</si>
  <si>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</si>
  <si>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</si>
  <si>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</si>
  <si>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</si>
  <si>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</si>
  <si>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</si>
  <si>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</si>
  <si>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</si>
  <si>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</si>
  <si>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</si>
  <si>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</si>
  <si>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</si>
  <si>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</si>
  <si>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</si>
  <si>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</si>
  <si>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</si>
  <si>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</si>
  <si>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</si>
  <si>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</si>
  <si>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</si>
  <si>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</si>
  <si>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</si>
  <si>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</si>
  <si>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</si>
  <si>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</si>
  <si>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</si>
  <si>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</si>
  <si>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</si>
  <si>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</si>
  <si>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</si>
  <si>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</si>
  <si>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</si>
  <si>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</si>
  <si>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</si>
  <si>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</si>
  <si>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</si>
  <si>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</si>
  <si>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</si>
  <si>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</si>
  <si>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</si>
  <si>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</si>
  <si>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</si>
  <si>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</si>
  <si>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</si>
  <si>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</si>
  <si>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</si>
  <si>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</si>
  <si>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</si>
  <si>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</si>
  <si>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</si>
  <si>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</si>
  <si>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</si>
  <si>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</si>
  <si>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</si>
  <si>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</si>
  <si>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</si>
  <si>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</si>
  <si>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</si>
  <si>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</si>
  <si>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</si>
  <si>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</si>
  <si>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</si>
  <si>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</si>
  <si>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</si>
  <si>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</si>
  <si>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</si>
  <si>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</si>
  <si>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</si>
  <si>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</si>
  <si>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</si>
  <si>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</si>
  <si>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</si>
  <si>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</si>
  <si>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</si>
  <si>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</si>
  <si>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</si>
  <si>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</si>
  <si>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</si>
  <si>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</si>
  <si>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</si>
  <si>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</si>
  <si>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</si>
  <si>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</si>
  <si>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</si>
  <si>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</si>
  <si>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</si>
  <si>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</si>
  <si>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</si>
  <si>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</si>
  <si>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</si>
  <si>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</si>
  <si>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</si>
  <si>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</si>
  <si>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</si>
  <si>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</si>
  <si>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</si>
  <si>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</si>
  <si>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</si>
  <si>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</si>
  <si>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</si>
  <si>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</si>
  <si>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</si>
  <si>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</si>
  <si>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</si>
  <si>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</si>
  <si>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</si>
  <si>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</si>
  <si>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</si>
  <si>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</si>
  <si>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</si>
  <si>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</si>
  <si>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</si>
  <si>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</si>
  <si>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</si>
  <si>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</si>
  <si>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</si>
  <si>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</si>
  <si>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</si>
  <si>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</si>
  <si>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</si>
  <si>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</si>
  <si>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</si>
  <si>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</si>
  <si>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</si>
  <si>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</si>
  <si>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</si>
  <si>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</si>
  <si>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</si>
  <si>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</si>
  <si>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</si>
  <si>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</si>
  <si>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</si>
  <si>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</si>
  <si>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</si>
  <si>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</si>
  <si>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</si>
  <si>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</si>
  <si>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</si>
  <si>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</si>
  <si>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</si>
  <si>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</si>
  <si>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</si>
  <si>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</si>
  <si>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</si>
  <si>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</si>
  <si>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</si>
  <si>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</si>
  <si>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</si>
  <si>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</si>
  <si>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</si>
  <si>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</si>
  <si>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</si>
  <si>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</si>
  <si>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</si>
  <si>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</si>
  <si>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</si>
  <si>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</si>
  <si>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</si>
  <si>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</si>
  <si>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</si>
  <si>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</si>
  <si>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</si>
  <si>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</si>
  <si>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</si>
  <si>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</si>
  <si>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</si>
  <si>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</si>
  <si>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</si>
  <si>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</si>
  <si>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</si>
  <si>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</si>
  <si>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3.75</t>
  </si>
  <si>
    <t>▲ 0.61</t>
  </si>
  <si>
    <t>▲ 0.95</t>
  </si>
  <si>
    <t>▲ 6.34</t>
  </si>
  <si>
    <t>▲ 7.73</t>
  </si>
  <si>
    <t>上水道事業会計</t>
  </si>
  <si>
    <t>国民健康保険特別会計</t>
  </si>
  <si>
    <t>一般会計</t>
  </si>
  <si>
    <t>農業集落排水事業特別会計</t>
  </si>
  <si>
    <t>介護保険特別会計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</si>
  <si>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</si>
  <si>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</si>
  <si>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</si>
  <si>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</si>
  <si>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</si>
  <si>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</si>
  <si>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</si>
  <si>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</si>
  <si>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</si>
  <si>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基金繰入れ211百万円</t>
    <rPh sb="0" eb="2">
      <t>キキン</t>
    </rPh>
    <rPh sb="2" eb="4">
      <t>クリイレ</t>
    </rPh>
    <rPh sb="8" eb="11">
      <t>ヒャクマンエン</t>
    </rPh>
    <phoneticPr fontId="2"/>
  </si>
  <si>
    <t>-</t>
    <phoneticPr fontId="2"/>
  </si>
  <si>
    <t>可茂衛生施設利用組合</t>
    <phoneticPr fontId="2"/>
  </si>
  <si>
    <t>岐阜県市町村会館組合</t>
    <phoneticPr fontId="2"/>
  </si>
  <si>
    <t>岐阜県市町村職員退職手当組合</t>
    <phoneticPr fontId="2"/>
  </si>
  <si>
    <t>可茂消防事務組合</t>
    <phoneticPr fontId="2"/>
  </si>
  <si>
    <t>中濃地域農業共済事務組合</t>
    <phoneticPr fontId="2"/>
  </si>
  <si>
    <t>後期高齢者医療連合（一般会計分）</t>
    <phoneticPr fontId="2"/>
  </si>
  <si>
    <t>-</t>
    <phoneticPr fontId="2"/>
  </si>
  <si>
    <t>基金繰入れ433百万円</t>
    <rPh sb="0" eb="2">
      <t>キキン</t>
    </rPh>
    <rPh sb="2" eb="4">
      <t>クリイレ</t>
    </rPh>
    <rPh sb="8" eb="11">
      <t>ヒャクマンエン</t>
    </rPh>
    <phoneticPr fontId="2"/>
  </si>
  <si>
    <t>基金繰入れ100百万円</t>
    <phoneticPr fontId="2"/>
  </si>
  <si>
    <t>法適用企業</t>
    <rPh sb="0" eb="1">
      <t>ホウ</t>
    </rPh>
    <rPh sb="1" eb="3">
      <t>テキヨウ</t>
    </rPh>
    <rPh sb="3" eb="5">
      <t>キギョウ</t>
    </rPh>
    <phoneticPr fontId="2"/>
  </si>
  <si>
    <t>非法適用企業</t>
    <rPh sb="0" eb="1">
      <t>ヒ</t>
    </rPh>
    <rPh sb="1" eb="2">
      <t>ホウ</t>
    </rPh>
    <rPh sb="2" eb="4">
      <t>テキヨウ</t>
    </rPh>
    <rPh sb="4" eb="6">
      <t>キギョウ</t>
    </rPh>
    <phoneticPr fontId="2"/>
  </si>
  <si>
    <t>後期高齢者医療連合（特別会計分）</t>
  </si>
  <si>
    <t>可茂公設地方卸売市場組合</t>
  </si>
  <si>
    <t>公共施設等整備基金</t>
    <phoneticPr fontId="2"/>
  </si>
  <si>
    <t>しあわせまちづくり基金</t>
    <phoneticPr fontId="2"/>
  </si>
  <si>
    <t>ふるさと農村活性化対策基金</t>
    <phoneticPr fontId="2"/>
  </si>
  <si>
    <t>ふるさと応援基金</t>
    <rPh sb="4" eb="6">
      <t>オウエン</t>
    </rPh>
    <rPh sb="6" eb="8">
      <t>キキン</t>
    </rPh>
    <phoneticPr fontId="2"/>
  </si>
  <si>
    <t>町民ふれあいプール貸付基金</t>
    <rPh sb="0" eb="2">
      <t>チョウミン</t>
    </rPh>
    <rPh sb="9" eb="11">
      <t>カシツケ</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</si>
  <si>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</si>
  <si>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</si>
  <si>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</si>
  <si>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</si>
  <si>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</si>
  <si>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</si>
  <si>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</si>
  <si>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</si>
  <si>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</si>
  <si>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</si>
  <si>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</si>
  <si>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</si>
  <si>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充当可能財源が将来負担額を超えているため、将来負担比率は出ていないが、年々基金が減少しているのが現状である。施設の老朽化も進み、今後は大きな借入も予定されているため、大規模な事業以外での安易な基金の取崩しは控え、計画的な借入れを行い、将来負担の急激な上昇を抑えるように努める。</t>
    <rPh sb="1" eb="3">
      <t>ジュウトウ</t>
    </rPh>
    <rPh sb="3" eb="5">
      <t>カノウ</t>
    </rPh>
    <rPh sb="5" eb="7">
      <t>ザイゲン</t>
    </rPh>
    <rPh sb="8" eb="10">
      <t>ショウライ</t>
    </rPh>
    <rPh sb="10" eb="12">
      <t>フタン</t>
    </rPh>
    <rPh sb="12" eb="13">
      <t>ガク</t>
    </rPh>
    <rPh sb="14" eb="15">
      <t>コ</t>
    </rPh>
    <rPh sb="22" eb="24">
      <t>ショウライ</t>
    </rPh>
    <rPh sb="24" eb="26">
      <t>フタン</t>
    </rPh>
    <rPh sb="26" eb="28">
      <t>ヒリツ</t>
    </rPh>
    <rPh sb="29" eb="30">
      <t>デ</t>
    </rPh>
    <rPh sb="36" eb="38">
      <t>ネンネン</t>
    </rPh>
    <rPh sb="38" eb="40">
      <t>キキン</t>
    </rPh>
    <rPh sb="41" eb="42">
      <t>ゲン</t>
    </rPh>
    <rPh sb="42" eb="43">
      <t>ショウ</t>
    </rPh>
    <rPh sb="49" eb="51">
      <t>ゲンジョウ</t>
    </rPh>
    <rPh sb="55" eb="57">
      <t>シセツ</t>
    </rPh>
    <rPh sb="58" eb="61">
      <t>ロウキュウカ</t>
    </rPh>
    <rPh sb="62" eb="63">
      <t>スス</t>
    </rPh>
    <rPh sb="65" eb="67">
      <t>コンゴ</t>
    </rPh>
    <rPh sb="68" eb="69">
      <t>オオ</t>
    </rPh>
    <rPh sb="71" eb="73">
      <t>カリイレ</t>
    </rPh>
    <rPh sb="74" eb="76">
      <t>ヨテイ</t>
    </rPh>
    <rPh sb="84" eb="87">
      <t>ダイキボ</t>
    </rPh>
    <rPh sb="88" eb="90">
      <t>ジギョウ</t>
    </rPh>
    <rPh sb="90" eb="92">
      <t>イガイ</t>
    </rPh>
    <rPh sb="94" eb="96">
      <t>アンイ</t>
    </rPh>
    <rPh sb="97" eb="99">
      <t>キキン</t>
    </rPh>
    <rPh sb="100" eb="102">
      <t>トリクズ</t>
    </rPh>
    <rPh sb="104" eb="105">
      <t>ヒカ</t>
    </rPh>
    <rPh sb="107" eb="110">
      <t>ケイカクテキ</t>
    </rPh>
    <rPh sb="111" eb="113">
      <t>カリイレ</t>
    </rPh>
    <rPh sb="115" eb="116">
      <t>オコナ</t>
    </rPh>
    <rPh sb="118" eb="120">
      <t>ショウライ</t>
    </rPh>
    <rPh sb="120" eb="122">
      <t>フタン</t>
    </rPh>
    <rPh sb="123" eb="125">
      <t>キュウゲキ</t>
    </rPh>
    <rPh sb="126" eb="128">
      <t>ジョウショウ</t>
    </rPh>
    <rPh sb="129" eb="130">
      <t>オサ</t>
    </rPh>
    <rPh sb="135" eb="136">
      <t>ツト</t>
    </rPh>
    <phoneticPr fontId="5"/>
  </si>
  <si>
    <t>　過去の大きな借入れの終了や、一部事務組合負担金を繰り上げ償還したこと等により、現状では実質公債比率は下がっているが、今後は施設の老朽化が進み、大きな借入れも予定されるため、計画的な借入れの実施に努める。</t>
    <rPh sb="1" eb="3">
      <t>カコ</t>
    </rPh>
    <rPh sb="4" eb="5">
      <t>オオ</t>
    </rPh>
    <rPh sb="7" eb="9">
      <t>カリイレ</t>
    </rPh>
    <rPh sb="11" eb="13">
      <t>シュウリョウ</t>
    </rPh>
    <rPh sb="15" eb="17">
      <t>イチブ</t>
    </rPh>
    <rPh sb="17" eb="19">
      <t>ジム</t>
    </rPh>
    <rPh sb="19" eb="21">
      <t>クミアイ</t>
    </rPh>
    <rPh sb="21" eb="24">
      <t>フタンキン</t>
    </rPh>
    <rPh sb="25" eb="26">
      <t>ク</t>
    </rPh>
    <rPh sb="27" eb="28">
      <t>ア</t>
    </rPh>
    <rPh sb="29" eb="31">
      <t>ショウカン</t>
    </rPh>
    <rPh sb="35" eb="36">
      <t>トウ</t>
    </rPh>
    <rPh sb="40" eb="42">
      <t>ゲンジョウ</t>
    </rPh>
    <rPh sb="44" eb="46">
      <t>ジッシツ</t>
    </rPh>
    <rPh sb="46" eb="48">
      <t>コウサイ</t>
    </rPh>
    <rPh sb="48" eb="50">
      <t>ヒリツ</t>
    </rPh>
    <rPh sb="51" eb="52">
      <t>サ</t>
    </rPh>
    <rPh sb="59" eb="61">
      <t>コンゴ</t>
    </rPh>
    <rPh sb="62" eb="64">
      <t>シセツ</t>
    </rPh>
    <rPh sb="65" eb="68">
      <t>ロウキュウカ</t>
    </rPh>
    <rPh sb="69" eb="70">
      <t>スス</t>
    </rPh>
    <rPh sb="72" eb="73">
      <t>オオ</t>
    </rPh>
    <rPh sb="75" eb="77">
      <t>カリイレ</t>
    </rPh>
    <rPh sb="79" eb="81">
      <t>ヨテイ</t>
    </rPh>
    <rPh sb="87" eb="90">
      <t>ケイカクテキ</t>
    </rPh>
    <rPh sb="91" eb="93">
      <t>カリイレ</t>
    </rPh>
    <rPh sb="95" eb="97">
      <t>ジッシ</t>
    </rPh>
    <rPh sb="98" eb="9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</si>
</sst>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1AD3-4E4D-96B2-83DE4CB3E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38813</c:v>
                </c:pt>
                <c:pt idx="1">
                  <c:v>56358</c:v>
                </c:pt>
                <c:pt idx="2">
                  <c:v>55868</c:v>
                </c:pt>
                <c:pt idx="3">
                  <c:v>44086</c:v>
                </c:pt>
                <c:pt idx="4">
                  <c:v>41099</c:v>
                </c:pt>
              </c:numCache>
            </c:numRef>
          </c:val>
          <c:smooth val="0"/>
          <c:extLst xmlns:c16r2="http://schemas.microsoft.com/office/drawing/2015/06/chart">
            <c:ext xmlns:c16="http://schemas.microsoft.com/office/drawing/2014/chart" uri="{C3380CC4-5D6E-409C-BE32-E72D297353CC}">
              <c16:uniqueId val="{00000001-1AD3-4E4D-96B2-83DE4CB3EDCD}"/>
            </c:ext>
          </c:extLst>
        </c:ser>
        <c:dLbls>
          <c:showLegendKey val="0"/>
          <c:showVal val="0"/>
          <c:showCatName val="0"/>
          <c:showSerName val="0"/>
          <c:showPercent val="0"/>
          <c:showBubbleSize val="0"/>
        </c:dLbls>
        <c:marker val="1"/>
        <c:smooth val="0"/>
        <c:axId val="150419624"/>
        <c:axId val="430893120"/>
      </c:lineChart>
      <c:catAx>
        <c:axId val="150419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893120"/>
        <c:crosses val="autoZero"/>
        <c:auto val="1"/>
        <c:lblAlgn val="ctr"/>
        <c:lblOffset val="100"/>
        <c:tickLblSkip val="1"/>
        <c:tickMarkSkip val="1"/>
        <c:noMultiLvlLbl val="0"/>
      </c:catAx>
      <c:valAx>
        <c:axId val="4308931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19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3.45</c:v>
                </c:pt>
                <c:pt idx="1">
                  <c:v>7.26</c:v>
                </c:pt>
                <c:pt idx="2">
                  <c:v>4.99</c:v>
                </c:pt>
                <c:pt idx="3">
                  <c:v>3.05</c:v>
                </c:pt>
                <c:pt idx="4">
                  <c:v>4.24</c:v>
                </c:pt>
              </c:numCache>
            </c:numRef>
          </c:val>
          <c:extLst xmlns:c16r2="http://schemas.microsoft.com/office/drawing/2015/06/chart">
            <c:ext xmlns:c16="http://schemas.microsoft.com/office/drawing/2014/chart" uri="{C3380CC4-5D6E-409C-BE32-E72D297353CC}">
              <c16:uniqueId val="{00000000-1EAE-4A0E-9E7A-FA1A42BA7E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62.84</c:v>
                </c:pt>
                <c:pt idx="1">
                  <c:v>56.94</c:v>
                </c:pt>
                <c:pt idx="2">
                  <c:v>58.32</c:v>
                </c:pt>
                <c:pt idx="3">
                  <c:v>52.84</c:v>
                </c:pt>
                <c:pt idx="4">
                  <c:v>43.43</c:v>
                </c:pt>
              </c:numCache>
            </c:numRef>
          </c:val>
          <c:extLst xmlns:c16r2="http://schemas.microsoft.com/office/drawing/2015/06/chart">
            <c:ext xmlns:c16="http://schemas.microsoft.com/office/drawing/2014/chart" uri="{C3380CC4-5D6E-409C-BE32-E72D297353CC}">
              <c16:uniqueId val="{00000001-1EAE-4A0E-9E7A-FA1A42BA7E74}"/>
            </c:ext>
          </c:extLst>
        </c:ser>
        <c:dLbls>
          <c:showLegendKey val="0"/>
          <c:showVal val="0"/>
          <c:showCatName val="0"/>
          <c:showSerName val="0"/>
          <c:showPercent val="0"/>
          <c:showBubbleSize val="0"/>
        </c:dLbls>
        <c:gapWidth val="250"/>
        <c:overlap val="100"/>
        <c:axId val="435914904"/>
        <c:axId val="43591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-3.75</c:v>
                </c:pt>
                <c:pt idx="1">
                  <c:v>-0.61</c:v>
                </c:pt>
                <c:pt idx="2">
                  <c:v>-0.95</c:v>
                </c:pt>
                <c:pt idx="3">
                  <c:v>-6.34</c:v>
                </c:pt>
                <c:pt idx="4">
                  <c:v>-7.73</c:v>
                </c:pt>
              </c:numCache>
            </c:numRef>
          </c:val>
          <c:smooth val="0"/>
          <c:extLst xmlns:c16r2="http://schemas.microsoft.com/office/drawing/2015/06/chart">
            <c:ext xmlns:c16="http://schemas.microsoft.com/office/drawing/2014/chart" uri="{C3380CC4-5D6E-409C-BE32-E72D297353CC}">
              <c16:uniqueId val="{00000002-1EAE-4A0E-9E7A-FA1A42BA7E74}"/>
            </c:ext>
          </c:extLst>
        </c:ser>
        <c:dLbls>
          <c:showLegendKey val="0"/>
          <c:showVal val="0"/>
          <c:showCatName val="0"/>
          <c:showSerName val="0"/>
          <c:showPercent val="0"/>
          <c:showBubbleSize val="0"/>
        </c:dLbls>
        <c:marker val="1"/>
        <c:smooth val="0"/>
        <c:axId val="435914904"/>
        <c:axId val="435915288"/>
      </c:lineChart>
      <c:catAx>
        <c:axId val="43591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915288"/>
        <c:crosses val="autoZero"/>
        <c:auto val="1"/>
        <c:lblAlgn val="ctr"/>
        <c:lblOffset val="100"/>
        <c:tickLblSkip val="1"/>
        <c:tickMarkSkip val="1"/>
        <c:noMultiLvlLbl val="0"/>
      </c:catAx>
      <c:valAx>
        <c:axId val="43591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1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9BD-4250-9D77-7DAD940DF0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BD-4250-9D77-7DAD940DF0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9BD-4250-9D77-7DAD940DF0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3-59BD-4250-9D77-7DAD940DF0B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0.26</c:v>
                </c:pt>
                <c:pt idx="4">
                  <c:v>#N/A</c:v>
                </c:pt>
                <c:pt idx="5">
                  <c:v>0.23</c:v>
                </c:pt>
                <c:pt idx="6">
                  <c:v>#N/A</c:v>
                </c:pt>
                <c:pt idx="7">
                  <c:v>0.34</c:v>
                </c:pt>
                <c:pt idx="8">
                  <c:v>#N/A</c:v>
                </c:pt>
                <c:pt idx="9">
                  <c:v>0.21</c:v>
                </c:pt>
              </c:numCache>
            </c:numRef>
          </c:val>
          <c:extLst xmlns:c16r2="http://schemas.microsoft.com/office/drawing/2015/06/chart">
            <c:ext xmlns:c16="http://schemas.microsoft.com/office/drawing/2014/chart" uri="{C3380CC4-5D6E-409C-BE32-E72D297353CC}">
              <c16:uniqueId val="{00000004-59BD-4250-9D77-7DAD940DF0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0.15</c:v>
                </c:pt>
                <c:pt idx="4">
                  <c:v>#N/A</c:v>
                </c:pt>
                <c:pt idx="5">
                  <c:v>1.35</c:v>
                </c:pt>
                <c:pt idx="6">
                  <c:v>#N/A</c:v>
                </c:pt>
                <c:pt idx="7">
                  <c:v>1.27</c:v>
                </c:pt>
                <c:pt idx="8">
                  <c:v>#N/A</c:v>
                </c:pt>
                <c:pt idx="9">
                  <c:v>1.34</c:v>
                </c:pt>
              </c:numCache>
            </c:numRef>
          </c:val>
          <c:extLst xmlns:c16r2="http://schemas.microsoft.com/office/drawing/2015/06/chart">
            <c:ext xmlns:c16="http://schemas.microsoft.com/office/drawing/2014/chart" uri="{C3380CC4-5D6E-409C-BE32-E72D297353CC}">
              <c16:uniqueId val="{00000005-59BD-4250-9D77-7DAD940DF0BD}"/>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0.31</c:v>
                </c:pt>
                <c:pt idx="4">
                  <c:v>#N/A</c:v>
                </c:pt>
                <c:pt idx="5">
                  <c:v>0.15</c:v>
                </c:pt>
                <c:pt idx="6">
                  <c:v>#N/A</c:v>
                </c:pt>
                <c:pt idx="7">
                  <c:v>0.53</c:v>
                </c:pt>
                <c:pt idx="8">
                  <c:v>#N/A</c:v>
                </c:pt>
                <c:pt idx="9">
                  <c:v>1.49</c:v>
                </c:pt>
              </c:numCache>
            </c:numRef>
          </c:val>
          <c:extLst xmlns:c16r2="http://schemas.microsoft.com/office/drawing/2015/06/chart">
            <c:ext xmlns:c16="http://schemas.microsoft.com/office/drawing/2014/chart" uri="{C3380CC4-5D6E-409C-BE32-E72D297353CC}">
              <c16:uniqueId val="{00000006-59BD-4250-9D77-7DAD940DF0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3.44</c:v>
                </c:pt>
                <c:pt idx="2">
                  <c:v>#N/A</c:v>
                </c:pt>
                <c:pt idx="3">
                  <c:v>7.26</c:v>
                </c:pt>
                <c:pt idx="4">
                  <c:v>#N/A</c:v>
                </c:pt>
                <c:pt idx="5">
                  <c:v>4.99</c:v>
                </c:pt>
                <c:pt idx="6">
                  <c:v>#N/A</c:v>
                </c:pt>
                <c:pt idx="7">
                  <c:v>3.05</c:v>
                </c:pt>
                <c:pt idx="8">
                  <c:v>#N/A</c:v>
                </c:pt>
                <c:pt idx="9">
                  <c:v>4.24</c:v>
                </c:pt>
              </c:numCache>
            </c:numRef>
          </c:val>
          <c:extLst xmlns:c16r2="http://schemas.microsoft.com/office/drawing/2015/06/chart">
            <c:ext xmlns:c16="http://schemas.microsoft.com/office/drawing/2014/chart" uri="{C3380CC4-5D6E-409C-BE32-E72D297353CC}">
              <c16:uniqueId val="{00000007-59BD-4250-9D77-7DAD940DF0B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4.33</c:v>
                </c:pt>
                <c:pt idx="2">
                  <c:v>#N/A</c:v>
                </c:pt>
                <c:pt idx="3">
                  <c:v>2.7</c:v>
                </c:pt>
                <c:pt idx="4">
                  <c:v>#N/A</c:v>
                </c:pt>
                <c:pt idx="5">
                  <c:v>5.18</c:v>
                </c:pt>
                <c:pt idx="6">
                  <c:v>#N/A</c:v>
                </c:pt>
                <c:pt idx="7">
                  <c:v>6.66</c:v>
                </c:pt>
                <c:pt idx="8">
                  <c:v>#N/A</c:v>
                </c:pt>
                <c:pt idx="9">
                  <c:v>7.17</c:v>
                </c:pt>
              </c:numCache>
            </c:numRef>
          </c:val>
          <c:extLst xmlns:c16r2="http://schemas.microsoft.com/office/drawing/2015/06/chart">
            <c:ext xmlns:c16="http://schemas.microsoft.com/office/drawing/2014/chart" uri="{C3380CC4-5D6E-409C-BE32-E72D297353CC}">
              <c16:uniqueId val="{00000008-59BD-4250-9D77-7DAD940DF0B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22.07</c:v>
                </c:pt>
                <c:pt idx="2">
                  <c:v>#N/A</c:v>
                </c:pt>
                <c:pt idx="3">
                  <c:v>25.3</c:v>
                </c:pt>
                <c:pt idx="4">
                  <c:v>#N/A</c:v>
                </c:pt>
                <c:pt idx="5">
                  <c:v>24.98</c:v>
                </c:pt>
                <c:pt idx="6">
                  <c:v>#N/A</c:v>
                </c:pt>
                <c:pt idx="7">
                  <c:v>25.12</c:v>
                </c:pt>
                <c:pt idx="8">
                  <c:v>#N/A</c:v>
                </c:pt>
                <c:pt idx="9">
                  <c:v>26.04</c:v>
                </c:pt>
              </c:numCache>
            </c:numRef>
          </c:val>
          <c:extLst xmlns:c16r2="http://schemas.microsoft.com/office/drawing/2015/06/chart">
            <c:ext xmlns:c16="http://schemas.microsoft.com/office/drawing/2014/chart" uri="{C3380CC4-5D6E-409C-BE32-E72D297353CC}">
              <c16:uniqueId val="{00000009-59BD-4250-9D77-7DAD940DF0BD}"/>
            </c:ext>
          </c:extLst>
        </c:ser>
        <c:dLbls>
          <c:showLegendKey val="0"/>
          <c:showVal val="0"/>
          <c:showCatName val="0"/>
          <c:showSerName val="0"/>
          <c:showPercent val="0"/>
          <c:showBubbleSize val="0"/>
        </c:dLbls>
        <c:gapWidth val="150"/>
        <c:overlap val="100"/>
        <c:axId val="439777504"/>
        <c:axId val="439773192"/>
      </c:barChart>
      <c:catAx>
        <c:axId val="4397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773192"/>
        <c:crosses val="autoZero"/>
        <c:auto val="1"/>
        <c:lblAlgn val="ctr"/>
        <c:lblOffset val="100"/>
        <c:tickLblSkip val="1"/>
        <c:tickMarkSkip val="1"/>
        <c:noMultiLvlLbl val="0"/>
      </c:catAx>
      <c:valAx>
        <c:axId val="43977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7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257</c:v>
                </c:pt>
                <c:pt idx="5">
                  <c:v>247</c:v>
                </c:pt>
                <c:pt idx="8">
                  <c:v>258</c:v>
                </c:pt>
                <c:pt idx="11">
                  <c:v>264</c:v>
                </c:pt>
                <c:pt idx="14">
                  <c:v>265</c:v>
                </c:pt>
              </c:numCache>
            </c:numRef>
          </c:val>
          <c:extLst xmlns:c16r2="http://schemas.microsoft.com/office/drawing/2015/06/chart">
            <c:ext xmlns:c16="http://schemas.microsoft.com/office/drawing/2014/chart" uri="{C3380CC4-5D6E-409C-BE32-E72D297353CC}">
              <c16:uniqueId val="{00000000-932D-4C68-BA50-E7693749E3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2D-4C68-BA50-E7693749E3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8</c:v>
                </c:pt>
                <c:pt idx="6">
                  <c:v>21</c:v>
                </c:pt>
                <c:pt idx="9">
                  <c:v>1</c:v>
                </c:pt>
                <c:pt idx="12">
                  <c:v>1</c:v>
                </c:pt>
              </c:numCache>
            </c:numRef>
          </c:val>
          <c:extLst xmlns:c16r2="http://schemas.microsoft.com/office/drawing/2015/06/chart">
            <c:ext xmlns:c16="http://schemas.microsoft.com/office/drawing/2014/chart" uri="{C3380CC4-5D6E-409C-BE32-E72D297353CC}">
              <c16:uniqueId val="{00000002-932D-4C68-BA50-E7693749E3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11</c:v>
                </c:pt>
                <c:pt idx="6">
                  <c:v>14</c:v>
                </c:pt>
                <c:pt idx="9">
                  <c:v>16</c:v>
                </c:pt>
                <c:pt idx="12">
                  <c:v>7</c:v>
                </c:pt>
              </c:numCache>
            </c:numRef>
          </c:val>
          <c:extLst xmlns:c16r2="http://schemas.microsoft.com/office/drawing/2015/06/chart">
            <c:ext xmlns:c16="http://schemas.microsoft.com/office/drawing/2014/chart" uri="{C3380CC4-5D6E-409C-BE32-E72D297353CC}">
              <c16:uniqueId val="{00000003-932D-4C68-BA50-E7693749E3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c:v>
                </c:pt>
                <c:pt idx="3">
                  <c:v>43</c:v>
                </c:pt>
                <c:pt idx="6">
                  <c:v>48</c:v>
                </c:pt>
                <c:pt idx="9">
                  <c:v>52</c:v>
                </c:pt>
                <c:pt idx="12">
                  <c:v>45</c:v>
                </c:pt>
              </c:numCache>
            </c:numRef>
          </c:val>
          <c:extLst xmlns:c16r2="http://schemas.microsoft.com/office/drawing/2015/06/chart">
            <c:ext xmlns:c16="http://schemas.microsoft.com/office/drawing/2014/chart" uri="{C3380CC4-5D6E-409C-BE32-E72D297353CC}">
              <c16:uniqueId val="{00000004-932D-4C68-BA50-E7693749E3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2D-4C68-BA50-E7693749E3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2D-4C68-BA50-E7693749E3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326</c:v>
                </c:pt>
                <c:pt idx="3">
                  <c:v>295</c:v>
                </c:pt>
                <c:pt idx="6">
                  <c:v>240</c:v>
                </c:pt>
                <c:pt idx="9">
                  <c:v>238</c:v>
                </c:pt>
                <c:pt idx="12">
                  <c:v>234</c:v>
                </c:pt>
              </c:numCache>
            </c:numRef>
          </c:val>
          <c:extLst xmlns:c16r2="http://schemas.microsoft.com/office/drawing/2015/06/chart">
            <c:ext xmlns:c16="http://schemas.microsoft.com/office/drawing/2014/chart" uri="{C3380CC4-5D6E-409C-BE32-E72D297353CC}">
              <c16:uniqueId val="{00000007-932D-4C68-BA50-E7693749E3E6}"/>
            </c:ext>
          </c:extLst>
        </c:ser>
        <c:dLbls>
          <c:showLegendKey val="0"/>
          <c:showVal val="0"/>
          <c:showCatName val="0"/>
          <c:showSerName val="0"/>
          <c:showPercent val="0"/>
          <c:showBubbleSize val="0"/>
        </c:dLbls>
        <c:gapWidth val="100"/>
        <c:overlap val="100"/>
        <c:axId val="439778288"/>
        <c:axId val="43977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110</c:v>
                </c:pt>
                <c:pt idx="5">
                  <c:v>#N/A</c:v>
                </c:pt>
                <c:pt idx="6">
                  <c:v>#N/A</c:v>
                </c:pt>
                <c:pt idx="7">
                  <c:v>65</c:v>
                </c:pt>
                <c:pt idx="8">
                  <c:v>#N/A</c:v>
                </c:pt>
                <c:pt idx="9">
                  <c:v>#N/A</c:v>
                </c:pt>
                <c:pt idx="10">
                  <c:v>43</c:v>
                </c:pt>
                <c:pt idx="11">
                  <c:v>#N/A</c:v>
                </c:pt>
                <c:pt idx="12">
                  <c:v>#N/A</c:v>
                </c:pt>
                <c:pt idx="13">
                  <c:v>22</c:v>
                </c:pt>
                <c:pt idx="14">
                  <c:v>#N/A</c:v>
                </c:pt>
              </c:numCache>
            </c:numRef>
          </c:val>
          <c:smooth val="0"/>
          <c:extLst xmlns:c16r2="http://schemas.microsoft.com/office/drawing/2015/06/chart">
            <c:ext xmlns:c16="http://schemas.microsoft.com/office/drawing/2014/chart" uri="{C3380CC4-5D6E-409C-BE32-E72D297353CC}">
              <c16:uniqueId val="{00000008-932D-4C68-BA50-E7693749E3E6}"/>
            </c:ext>
          </c:extLst>
        </c:ser>
        <c:dLbls>
          <c:showLegendKey val="0"/>
          <c:showVal val="0"/>
          <c:showCatName val="0"/>
          <c:showSerName val="0"/>
          <c:showPercent val="0"/>
          <c:showBubbleSize val="0"/>
        </c:dLbls>
        <c:marker val="1"/>
        <c:smooth val="0"/>
        <c:axId val="439778288"/>
        <c:axId val="439777896"/>
      </c:lineChart>
      <c:catAx>
        <c:axId val="43977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777896"/>
        <c:crosses val="autoZero"/>
        <c:auto val="1"/>
        <c:lblAlgn val="ctr"/>
        <c:lblOffset val="100"/>
        <c:tickLblSkip val="1"/>
        <c:tickMarkSkip val="1"/>
        <c:noMultiLvlLbl val="0"/>
      </c:catAx>
      <c:valAx>
        <c:axId val="43977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7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3064</c:v>
                </c:pt>
                <c:pt idx="5">
                  <c:v>2983</c:v>
                </c:pt>
                <c:pt idx="8">
                  <c:v>2927</c:v>
                </c:pt>
                <c:pt idx="11">
                  <c:v>2848</c:v>
                </c:pt>
                <c:pt idx="14">
                  <c:v>2747</c:v>
                </c:pt>
              </c:numCache>
            </c:numRef>
          </c:val>
          <c:extLst xmlns:c16r2="http://schemas.microsoft.com/office/drawing/2015/06/chart">
            <c:ext xmlns:c16="http://schemas.microsoft.com/office/drawing/2014/chart" uri="{C3380CC4-5D6E-409C-BE32-E72D297353CC}">
              <c16:uniqueId val="{00000000-0645-4E49-BA56-40674A89F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6</c:v>
                </c:pt>
                <c:pt idx="8">
                  <c:v>5</c:v>
                </c:pt>
                <c:pt idx="11">
                  <c:v>2</c:v>
                </c:pt>
                <c:pt idx="14">
                  <c:v>1</c:v>
                </c:pt>
              </c:numCache>
            </c:numRef>
          </c:val>
          <c:extLst xmlns:c16r2="http://schemas.microsoft.com/office/drawing/2015/06/chart">
            <c:ext xmlns:c16="http://schemas.microsoft.com/office/drawing/2014/chart" uri="{C3380CC4-5D6E-409C-BE32-E72D297353CC}">
              <c16:uniqueId val="{00000001-0645-4E49-BA56-40674A89F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2230</c:v>
                </c:pt>
                <c:pt idx="5">
                  <c:v>2136</c:v>
                </c:pt>
                <c:pt idx="8">
                  <c:v>2144</c:v>
                </c:pt>
                <c:pt idx="11">
                  <c:v>2045</c:v>
                </c:pt>
                <c:pt idx="14">
                  <c:v>1896</c:v>
                </c:pt>
              </c:numCache>
            </c:numRef>
          </c:val>
          <c:extLst xmlns:c16r2="http://schemas.microsoft.com/office/drawing/2015/06/chart">
            <c:ext xmlns:c16="http://schemas.microsoft.com/office/drawing/2014/chart" uri="{C3380CC4-5D6E-409C-BE32-E72D297353CC}">
              <c16:uniqueId val="{00000002-0645-4E49-BA56-40674A89F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45-4E49-BA56-40674A89F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45-4E49-BA56-40674A89F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45-4E49-BA56-40674A89F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45-4E49-BA56-40674A89F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c:v>
                </c:pt>
                <c:pt idx="3">
                  <c:v>56</c:v>
                </c:pt>
                <c:pt idx="6">
                  <c:v>47</c:v>
                </c:pt>
                <c:pt idx="9">
                  <c:v>42</c:v>
                </c:pt>
                <c:pt idx="12">
                  <c:v>110</c:v>
                </c:pt>
              </c:numCache>
            </c:numRef>
          </c:val>
          <c:extLst xmlns:c16r2="http://schemas.microsoft.com/office/drawing/2015/06/chart">
            <c:ext xmlns:c16="http://schemas.microsoft.com/office/drawing/2014/chart" uri="{C3380CC4-5D6E-409C-BE32-E72D297353CC}">
              <c16:uniqueId val="{00000007-0645-4E49-BA56-40674A89F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460</c:v>
                </c:pt>
                <c:pt idx="3">
                  <c:v>419</c:v>
                </c:pt>
                <c:pt idx="6">
                  <c:v>411</c:v>
                </c:pt>
                <c:pt idx="9">
                  <c:v>527</c:v>
                </c:pt>
                <c:pt idx="12">
                  <c:v>493</c:v>
                </c:pt>
              </c:numCache>
            </c:numRef>
          </c:val>
          <c:extLst xmlns:c16r2="http://schemas.microsoft.com/office/drawing/2015/06/chart">
            <c:ext xmlns:c16="http://schemas.microsoft.com/office/drawing/2014/chart" uri="{C3380CC4-5D6E-409C-BE32-E72D297353CC}">
              <c16:uniqueId val="{00000008-0645-4E49-BA56-40674A89F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c:v>
                </c:pt>
                <c:pt idx="3">
                  <c:v>20</c:v>
                </c:pt>
                <c:pt idx="6">
                  <c:v>0</c:v>
                </c:pt>
                <c:pt idx="9">
                  <c:v>0</c:v>
                </c:pt>
                <c:pt idx="12">
                  <c:v>3</c:v>
                </c:pt>
              </c:numCache>
            </c:numRef>
          </c:val>
          <c:extLst xmlns:c16r2="http://schemas.microsoft.com/office/drawing/2015/06/chart">
            <c:ext xmlns:c16="http://schemas.microsoft.com/office/drawing/2014/chart" uri="{C3380CC4-5D6E-409C-BE32-E72D297353CC}">
              <c16:uniqueId val="{00000009-0645-4E49-BA56-40674A89F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2551</c:v>
                </c:pt>
                <c:pt idx="3">
                  <c:v>2560</c:v>
                </c:pt>
                <c:pt idx="6">
                  <c:v>2653</c:v>
                </c:pt>
                <c:pt idx="9">
                  <c:v>2710</c:v>
                </c:pt>
                <c:pt idx="12">
                  <c:v>2702</c:v>
                </c:pt>
              </c:numCache>
            </c:numRef>
          </c:val>
          <c:extLst xmlns:c16r2="http://schemas.microsoft.com/office/drawing/2015/06/chart">
            <c:ext xmlns:c16="http://schemas.microsoft.com/office/drawing/2014/chart" uri="{C3380CC4-5D6E-409C-BE32-E72D297353CC}">
              <c16:uniqueId val="{0000000A-0645-4E49-BA56-40674A89F97D}"/>
            </c:ext>
          </c:extLst>
        </c:ser>
        <c:dLbls>
          <c:showLegendKey val="0"/>
          <c:showVal val="0"/>
          <c:showCatName val="0"/>
          <c:showSerName val="0"/>
          <c:showPercent val="0"/>
          <c:showBubbleSize val="0"/>
        </c:dLbls>
        <c:gapWidth val="100"/>
        <c:overlap val="100"/>
        <c:axId val="439771624"/>
        <c:axId val="43977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645-4E49-BA56-40674A89F97D}"/>
            </c:ext>
          </c:extLst>
        </c:ser>
        <c:dLbls>
          <c:showLegendKey val="0"/>
          <c:showVal val="0"/>
          <c:showCatName val="0"/>
          <c:showSerName val="0"/>
          <c:showPercent val="0"/>
          <c:showBubbleSize val="0"/>
        </c:dLbls>
        <c:marker val="1"/>
        <c:smooth val="0"/>
        <c:axId val="439771624"/>
        <c:axId val="439771232"/>
      </c:lineChart>
      <c:catAx>
        <c:axId val="43977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771232"/>
        <c:crosses val="autoZero"/>
        <c:auto val="1"/>
        <c:lblAlgn val="ctr"/>
        <c:lblOffset val="100"/>
        <c:tickLblSkip val="1"/>
        <c:tickMarkSkip val="1"/>
        <c:noMultiLvlLbl val="0"/>
      </c:catAx>
      <c:valAx>
        <c:axId val="4397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7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1266</c:v>
                </c:pt>
                <c:pt idx="1">
                  <c:v>1167</c:v>
                </c:pt>
                <c:pt idx="2">
                  <c:v>967</c:v>
                </c:pt>
              </c:numCache>
            </c:numRef>
          </c:val>
          <c:extLst xmlns:c16r2="http://schemas.microsoft.com/office/drawing/2015/06/chart">
            <c:ext xmlns:c16="http://schemas.microsoft.com/office/drawing/2014/chart" uri="{C3380CC4-5D6E-409C-BE32-E72D297353CC}">
              <c16:uniqueId val="{00000000-57C6-48B2-8F3A-6BFC61F46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101</c:v>
                </c:pt>
                <c:pt idx="2">
                  <c:v>101</c:v>
                </c:pt>
              </c:numCache>
            </c:numRef>
          </c:val>
          <c:extLst xmlns:c16r2="http://schemas.microsoft.com/office/drawing/2015/06/chart">
            <c:ext xmlns:c16="http://schemas.microsoft.com/office/drawing/2014/chart" uri="{C3380CC4-5D6E-409C-BE32-E72D297353CC}">
              <c16:uniqueId val="{00000001-57C6-48B2-8F3A-6BFC61F46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591</c:v>
                </c:pt>
                <c:pt idx="1">
                  <c:v>591</c:v>
                </c:pt>
                <c:pt idx="2">
                  <c:v>591</c:v>
                </c:pt>
              </c:numCache>
            </c:numRef>
          </c:val>
          <c:extLst xmlns:c16r2="http://schemas.microsoft.com/office/drawing/2015/06/chart">
            <c:ext xmlns:c16="http://schemas.microsoft.com/office/drawing/2014/chart" uri="{C3380CC4-5D6E-409C-BE32-E72D297353CC}">
              <c16:uniqueId val="{00000002-57C6-48B2-8F3A-6BFC61F4641D}"/>
            </c:ext>
          </c:extLst>
        </c:ser>
        <c:dLbls>
          <c:showLegendKey val="0"/>
          <c:showVal val="0"/>
          <c:showCatName val="0"/>
          <c:showSerName val="0"/>
          <c:showPercent val="0"/>
          <c:showBubbleSize val="0"/>
        </c:dLbls>
        <c:gapWidth val="120"/>
        <c:overlap val="100"/>
        <c:axId val="439772016"/>
        <c:axId val="439773584"/>
      </c:barChart>
      <c:catAx>
        <c:axId val="43977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773584"/>
        <c:crosses val="autoZero"/>
        <c:auto val="1"/>
        <c:lblAlgn val="ctr"/>
        <c:lblOffset val="100"/>
        <c:tickLblSkip val="1"/>
        <c:tickMarkSkip val="1"/>
        <c:noMultiLvlLbl val="0"/>
      </c:catAx>
      <c:valAx>
        <c:axId val="439773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77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1E-41B4-9C99-DE3E476B6A62}"/>
                </c:ext>
                <c:ext xmlns:c15="http://schemas.microsoft.com/office/drawing/2012/chart" uri="{CE6537A1-D6FC-4f65-9D91-7224C49458BB}">
                  <c15:dlblFieldTable>
                    <c15:dlblFTEntry>
                      <c15:txfldGUID>{2308ADC5-F4F8-46B7-A382-E3E0AB3C2A00}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1E-41B4-9C99-DE3E476B6A62}"/>
                </c:ext>
                <c:ext xmlns:c15="http://schemas.microsoft.com/office/drawing/2012/chart" uri="{CE6537A1-D6FC-4f65-9D91-7224C49458BB}">
                  <c15:dlblFieldTable>
                    <c15:dlblFTEntry>
                      <c15:txfldGUID>{DAD3C0FC-17D0-40AF-AB50-79E11F4A66E3}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1E-41B4-9C99-DE3E476B6A62}"/>
                </c:ext>
                <c:ext xmlns:c15="http://schemas.microsoft.com/office/drawing/2012/chart" uri="{CE6537A1-D6FC-4f65-9D91-7224C49458BB}">
                  <c15:dlblFieldTable>
                    <c15:dlblFTEntry>
                      <c15:txfldGUID>{522E7B8E-8A9D-4FE5-941E-AB9A57A95417}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1E-41B4-9C99-DE3E476B6A62}"/>
                </c:ext>
                <c:ext xmlns:c15="http://schemas.microsoft.com/office/drawing/2012/chart" uri="{CE6537A1-D6FC-4f65-9D91-7224C49458BB}">
                  <c15:dlblFieldTable>
                    <c15:dlblFTEntry>
                      <c15:txfldGUID>{087BDCA4-E0CF-475E-B3D8-D44915576EC7}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1E-41B4-9C99-DE3E476B6A62}"/>
                </c:ext>
                <c:ext xmlns:c15="http://schemas.microsoft.com/office/drawing/2012/chart" uri="{CE6537A1-D6FC-4f65-9D91-7224C49458BB}">
                  <c15:dlblFieldTable>
                    <c15:dlblFTEntry>
                      <c15:txfldGUID>{9D62403D-6E0C-4DDA-8A4F-0734077748D8}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1E-41B4-9C99-DE3E476B6A62}"/>
                </c:ext>
                <c:ext xmlns:c15="http://schemas.microsoft.com/office/drawing/2012/chart" uri="{CE6537A1-D6FC-4f65-9D91-7224C49458BB}">
                  <c15:dlblFieldTable>
                    <c15:dlblFTEntry>
                      <c15:txfldGUID>{4E926DFB-626F-485E-B98B-A145A042BC60}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1E-41B4-9C99-DE3E476B6A62}"/>
                </c:ext>
                <c:ext xmlns:c15="http://schemas.microsoft.com/office/drawing/2012/chart" uri="{CE6537A1-D6FC-4f65-9D91-7224C49458BB}">
                  <c15:dlblFieldTable>
                    <c15:dlblFTEntry>
                      <c15:txfldGUID>{35F99AD9-D9CB-4254-B736-AB8D4001387E}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1E-41B4-9C99-DE3E476B6A62}"/>
                </c:ext>
                <c:ext xmlns:c15="http://schemas.microsoft.com/office/drawing/2012/chart" uri="{CE6537A1-D6FC-4f65-9D91-7224C49458BB}">
                  <c15:dlblFieldTable>
                    <c15:dlblFTEntry>
                      <c15:txfldGUID>{ADB414F5-FF91-4CA6-80F4-0F0C72B17857}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1E-41B4-9C99-DE3E476B6A62}"/>
                </c:ext>
                <c:ext xmlns:c15="http://schemas.microsoft.com/office/drawing/2012/chart" uri="{CE6537A1-D6FC-4f65-9D91-7224C49458BB}">
                  <c15:dlblFieldTable>
                    <c15:dlblFTEntry>
                      <c15:txfldGUID>{112EF325-D31A-470E-B5B1-DD537DA9BBDD}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69.2</c:v>
                </c:pt>
                <c:pt idx="24">
                  <c:v>70.400000000000006</c:v>
                </c:pt>
                <c:pt idx="32">
                  <c:v>71.8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21E-41B4-9C99-DE3E476B6A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1E-41B4-9C99-DE3E476B6A62}"/>
                </c:ext>
                <c:ext xmlns:c15="http://schemas.microsoft.com/office/drawing/2012/chart" uri="{CE6537A1-D6FC-4f65-9D91-7224C49458BB}">
                  <c15:dlblFieldTable>
                    <c15:dlblFTEntry>
                      <c15:txfldGUID>{4193ED39-6100-48D4-A9C7-05B927339B20}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1E-41B4-9C99-DE3E476B6A62}"/>
                </c:ext>
                <c:ext xmlns:c15="http://schemas.microsoft.com/office/drawing/2012/chart" uri="{CE6537A1-D6FC-4f65-9D91-7224C49458BB}">
                  <c15:dlblFieldTable>
                    <c15:dlblFTEntry>
                      <c15:txfldGUID>{2975AE65-D195-4D04-B2D8-52A939E3AF1D}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1E-41B4-9C99-DE3E476B6A62}"/>
                </c:ext>
                <c:ext xmlns:c15="http://schemas.microsoft.com/office/drawing/2012/chart" uri="{CE6537A1-D6FC-4f65-9D91-7224C49458BB}">
                  <c15:dlblFieldTable>
                    <c15:dlblFTEntry>
                      <c15:txfldGUID>{A3A29F3F-369B-41D1-B27B-9D8E2BBA75FF}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1E-41B4-9C99-DE3E476B6A62}"/>
                </c:ext>
                <c:ext xmlns:c15="http://schemas.microsoft.com/office/drawing/2012/chart" uri="{CE6537A1-D6FC-4f65-9D91-7224C49458BB}">
                  <c15:dlblFieldTable>
                    <c15:dlblFTEntry>
                      <c15:txfldGUID>{645449AE-5C13-4613-A696-B78F5F8A64A5}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1E-41B4-9C99-DE3E476B6A62}"/>
                </c:ext>
                <c:ext xmlns:c15="http://schemas.microsoft.com/office/drawing/2012/chart" uri="{CE6537A1-D6FC-4f65-9D91-7224C49458BB}">
                  <c15:dlblFieldTable>
                    <c15:dlblFTEntry>
                      <c15:txfldGUID>{7DE66FBA-A395-41CB-9474-2A64C1D99A85}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1E-41B4-9C99-DE3E476B6A62}"/>
                </c:ext>
                <c:ext xmlns:c15="http://schemas.microsoft.com/office/drawing/2012/chart" uri="{CE6537A1-D6FC-4f65-9D91-7224C49458BB}">
                  <c15:dlblFieldTable>
                    <c15:dlblFTEntry>
                      <c15:txfldGUID>{995201B4-ED40-416D-BF5A-18E188C4C323}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1E-41B4-9C99-DE3E476B6A62}"/>
                </c:ext>
                <c:ext xmlns:c15="http://schemas.microsoft.com/office/drawing/2012/chart" uri="{CE6537A1-D6FC-4f65-9D91-7224C49458BB}">
                  <c15:layout/>
                  <c15:dlblFieldTable>
                    <c15:dlblFTEntry>
                      <c15:txfldGUID>{26457C61-48A2-484B-A8B1-C0F3FCCC3599}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1E-41B4-9C99-DE3E476B6A62}"/>
                </c:ext>
                <c:ext xmlns:c15="http://schemas.microsoft.com/office/drawing/2012/chart" uri="{CE6537A1-D6FC-4f65-9D91-7224C49458BB}">
                  <c15:layout/>
                  <c15:dlblFieldTable>
                    <c15:dlblFTEntry>
                      <c15:txfldGUID>{D0439E8D-9DD6-4F60-836C-EEF639C5F871}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1E-41B4-9C99-DE3E476B6A62}"/>
                </c:ext>
                <c:ext xmlns:c15="http://schemas.microsoft.com/office/drawing/2012/chart" uri="{CE6537A1-D6FC-4f65-9D91-7224C49458BB}">
                  <c15:layout/>
                  <c15:dlblFieldTable>
                    <c15:dlblFTEntry>
                      <c15:txfldGUID>{84EA2E2E-1459-4724-8013-0DC97D1F98CA}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21E-41B4-9C99-DE3E476B6A62}"/>
            </c:ext>
          </c:extLst>
        </c:ser>
        <c:dLbls>
          <c:showLegendKey val="0"/>
          <c:showVal val="1"/>
          <c:showCatName val="0"/>
          <c:showSerName val="0"/>
          <c:showPercent val="0"/>
          <c:showBubbleSize val="0"/>
        </c:dLbls>
        <c:axId val="439774368"/>
        <c:axId val="439775936"/>
      </c:scatterChart>
      <c:valAx>
        <c:axId val="439774368"/>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775936"/>
        <c:crosses val="autoZero"/>
        <c:crossBetween val="midCat"/>
      </c:valAx>
      <c:valAx>
        <c:axId val="439775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77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E2-4184-A421-484F574A56A5}"/>
                </c:ext>
                <c:ext xmlns:c15="http://schemas.microsoft.com/office/drawing/2012/chart" uri="{CE6537A1-D6FC-4f65-9D91-7224C49458BB}">
                  <c15:dlblFieldTable>
                    <c15:dlblFTEntry>
                      <c15:txfldGUID>{ADD1745C-E059-487D-93D9-C00D2AFC2E31}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E2-4184-A421-484F574A56A5}"/>
                </c:ext>
                <c:ext xmlns:c15="http://schemas.microsoft.com/office/drawing/2012/chart" uri="{CE6537A1-D6FC-4f65-9D91-7224C49458BB}">
                  <c15:dlblFieldTable>
                    <c15:dlblFTEntry>
                      <c15:txfldGUID>{26E52B1A-328D-4B69-A0FD-B8805952274E}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E2-4184-A421-484F574A56A5}"/>
                </c:ext>
                <c:ext xmlns:c15="http://schemas.microsoft.com/office/drawing/2012/chart" uri="{CE6537A1-D6FC-4f65-9D91-7224C49458BB}">
                  <c15:dlblFieldTable>
                    <c15:dlblFTEntry>
                      <c15:txfldGUID>{806F9E87-88A2-4D8C-A361-2BB8BE95E4F7}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E2-4184-A421-484F574A56A5}"/>
                </c:ext>
                <c:ext xmlns:c15="http://schemas.microsoft.com/office/drawing/2012/chart" uri="{CE6537A1-D6FC-4f65-9D91-7224C49458BB}">
                  <c15:dlblFieldTable>
                    <c15:dlblFTEntry>
                      <c15:txfldGUID>{AEE45647-966D-4879-BE41-FC4C4DB24A56}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E2-4184-A421-484F574A56A5}"/>
                </c:ext>
                <c:ext xmlns:c15="http://schemas.microsoft.com/office/drawing/2012/chart" uri="{CE6537A1-D6FC-4f65-9D91-7224C49458BB}">
                  <c15:dlblFieldTable>
                    <c15:dlblFTEntry>
                      <c15:txfldGUID>{2CBA9B24-64E0-4617-81B7-AB6215431B1A}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E2-4184-A421-484F574A56A5}"/>
                </c:ext>
                <c:ext xmlns:c15="http://schemas.microsoft.com/office/drawing/2012/chart" uri="{CE6537A1-D6FC-4f65-9D91-7224C49458BB}">
                  <c15:dlblFieldTable>
                    <c15:dlblFTEntry>
                      <c15:txfldGUID>{CF7E173B-5005-4487-B799-D4B6636CC479}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E2-4184-A421-484F574A56A5}"/>
                </c:ext>
                <c:ext xmlns:c15="http://schemas.microsoft.com/office/drawing/2012/chart" uri="{CE6537A1-D6FC-4f65-9D91-7224C49458BB}">
                  <c15:dlblFieldTable>
                    <c15:dlblFTEntry>
                      <c15:txfldGUID>{C5F614D6-C333-400E-8ED9-BAD3F16559A8}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E2-4184-A421-484F574A56A5}"/>
                </c:ext>
                <c:ext xmlns:c15="http://schemas.microsoft.com/office/drawing/2012/chart" uri="{CE6537A1-D6FC-4f65-9D91-7224C49458BB}">
                  <c15:dlblFieldTable>
                    <c15:dlblFTEntry>
                      <c15:txfldGUID>{14E4E83C-2AE6-47DC-8066-AD86E1EB2973}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E2-4184-A421-484F574A56A5}"/>
                </c:ext>
                <c:ext xmlns:c15="http://schemas.microsoft.com/office/drawing/2012/chart" uri="{CE6537A1-D6FC-4f65-9D91-7224C49458BB}">
                  <c15:dlblFieldTable>
                    <c15:dlblFTEntry>
                      <c15:txfldGUID>{A48D88C8-E17B-4D6F-B1B2-DA82783DA5D9}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7.6</c:v>
                </c:pt>
                <c:pt idx="16">
                  <c:v>5.3</c:v>
                </c:pt>
                <c:pt idx="24">
                  <c:v>3.7</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3E2-4184-A421-484F574A56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E2-4184-A421-484F574A56A5}"/>
                </c:ext>
                <c:ext xmlns:c15="http://schemas.microsoft.com/office/drawing/2012/chart" uri="{CE6537A1-D6FC-4f65-9D91-7224C49458BB}">
                  <c15:layout/>
                  <c15:dlblFieldTable>
                    <c15:dlblFTEntry>
                      <c15:txfldGUID>{3FAD9173-8D7F-4C92-A8E5-05FC35E8BC61}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E2-4184-A421-484F574A56A5}"/>
                </c:ext>
                <c:ext xmlns:c15="http://schemas.microsoft.com/office/drawing/2012/chart" uri="{CE6537A1-D6FC-4f65-9D91-7224C49458BB}">
                  <c15:dlblFieldTable>
                    <c15:dlblFTEntry>
                      <c15:txfldGUID>{81316190-8C53-4F3D-8EAC-89A52B1527AB}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E2-4184-A421-484F574A56A5}"/>
                </c:ext>
                <c:ext xmlns:c15="http://schemas.microsoft.com/office/drawing/2012/chart" uri="{CE6537A1-D6FC-4f65-9D91-7224C49458BB}">
                  <c15:dlblFieldTable>
                    <c15:dlblFTEntry>
                      <c15:txfldGUID>{6C4D8B10-76DB-449F-AAC6-305CEAE2B80D}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E2-4184-A421-484F574A56A5}"/>
                </c:ext>
                <c:ext xmlns:c15="http://schemas.microsoft.com/office/drawing/2012/chart" uri="{CE6537A1-D6FC-4f65-9D91-7224C49458BB}">
                  <c15:dlblFieldTable>
                    <c15:dlblFTEntry>
                      <c15:txfldGUID>{047C5F0D-DA45-4262-B65F-1A37F8BAA67F}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E2-4184-A421-484F574A56A5}"/>
                </c:ext>
                <c:ext xmlns:c15="http://schemas.microsoft.com/office/drawing/2012/chart" uri="{CE6537A1-D6FC-4f65-9D91-7224C49458BB}">
                  <c15:dlblFieldTable>
                    <c15:dlblFTEntry>
                      <c15:txfldGUID>{946BC7DF-FBA3-4AF0-907C-6EDF8BD3E1BC}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E2-4184-A421-484F574A56A5}"/>
                </c:ext>
                <c:ext xmlns:c15="http://schemas.microsoft.com/office/drawing/2012/chart" uri="{CE6537A1-D6FC-4f65-9D91-7224C49458BB}">
                  <c15:layout/>
                  <c15:dlblFieldTable>
                    <c15:dlblFTEntry>
                      <c15:txfldGUID>{17B745E0-0C72-43E8-9A84-8C81EBCBC553}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E2-4184-A421-484F574A56A5}"/>
                </c:ext>
                <c:ext xmlns:c15="http://schemas.microsoft.com/office/drawing/2012/chart" uri="{CE6537A1-D6FC-4f65-9D91-7224C49458BB}">
                  <c15:layout/>
                  <c15:dlblFieldTable>
                    <c15:dlblFTEntry>
                      <c15:txfldGUID>{F24A2669-A29E-48E0-9BCA-3E5504D10158}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E2-4184-A421-484F574A56A5}"/>
                </c:ext>
                <c:ext xmlns:c15="http://schemas.microsoft.com/office/drawing/2012/chart" uri="{CE6537A1-D6FC-4f65-9D91-7224C49458BB}">
                  <c15:layout/>
                  <c15:dlblFieldTable>
                    <c15:dlblFTEntry>
                      <c15:txfldGUID>{E0B09777-2CB1-4C67-82A2-FCA1A7C02636}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E2-4184-A421-484F574A56A5}"/>
                </c:ext>
                <c:ext xmlns:c15="http://schemas.microsoft.com/office/drawing/2012/chart" uri="{CE6537A1-D6FC-4f65-9D91-7224C49458BB}">
                  <c15:layout/>
                  <c15:dlblFieldTable>
                    <c15:dlblFTEntry>
                      <c15:txfldGUID>{5B14DC5C-0773-498B-9983-41A0DF923890}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3E2-4184-A421-484F574A56A5}"/>
            </c:ext>
          </c:extLst>
        </c:ser>
        <c:dLbls>
          <c:showLegendKey val="0"/>
          <c:showVal val="1"/>
          <c:showCatName val="0"/>
          <c:showSerName val="0"/>
          <c:showPercent val="0"/>
          <c:showBubbleSize val="0"/>
        </c:dLbls>
        <c:axId val="439775544"/>
        <c:axId val="439776328"/>
      </c:scatterChart>
      <c:valAx>
        <c:axId val="43977554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776328"/>
        <c:crosses val="autoZero"/>
        <c:crossBetween val="midCat"/>
      </c:valAx>
      <c:valAx>
        <c:axId val="43977632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77554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きな借入れが終了し、元利償還金の減少がピークとなっている。現在、子育て拠点施設の建設を計画中であり、また今後は老朽化した町施設の改修等も増えていくため、元利償還金は増加が見込まれる。また、一部事務組合の施設更新もこの先考えられるため、長期的な視野での財政計画を立て、経常的な借入れを抑えていくよう進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満期一括償還地方債が現在ないため、そのための基金の積立は現在は行っていない。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るため、将来負担比率は出ていないが、基金が減少傾向にあるため、その差も年々縮まってきている。今後は大きな借入も予想されるため、計画的に借入れを行い、将来負担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増減の要因は、財政調整基金の取崩しによるものとなっている。その他の目的基金について、近年変動はない。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財政調整基金に頼らない予算編成を行い、財政調整基金を維持しながら、施設の老朽化による改修や改築に対応できるように、公共施設の整備基金を計画に積み立てていくことを目指す。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公共施設等整備基金：公共施設の建設や老朽化のに備え、更新や改修に使用する施設整備基金。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町民ふれあいプール貸付基金：</a:t>
          </a:r>
          <a:r>
            <a:rPr lang="ja-JP" altLang="en-US" sz="1300">
              <a:latin typeface="ＭＳ Ｐゴシック" panose="020B0600070205080204" pitchFamily="50" charset="-128"/>
              <a:ea typeface="ＭＳ Ｐゴシック" panose="020B0600070205080204" pitchFamily="50" charset="-128"/>
            </a:rPr>
            <a:t>町民ふれあいプールの運営を円滑かつ効率的に行うため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ふるさと応援基金：ふるさと納税制度を活用して坂祝町を応援するために寄せられた寄付金を適正に管理し、運用するための基金。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過去３年間の増減はない。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公共施設の整備基金については、公共施設総合管理計画等を考慮して更新や改修費用に充てられるよう、今後は計画的に積立てを行っていく。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その他の基金については、目的に対応する事業に応じて、計画的に活用していく。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実質単年度収支がマイナスで続いており、それを補うための財政調整基金の取崩しにより、基金が減少している。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財政調整基金に頼らない予算執行を行うため、歳出の削減を第一に考え、歳入の増加にも努めながら、基金が減少し続けないように運営していく。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現在の基金増加は利息の積立てのみとなっている。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今後も利息の積立てを継続し、現状を維持する。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や県内平均と比べても減価償却率が高く、各施設老朽化が進んできている。施設改修工事や修繕が増加しているため、各施設の長寿命化計画を適正に推進しながら、ニーズが減少している施設の統廃合等も進めていかなければならない。教育施設等、今後建て替えが必要となる施設のための財源確保に努めていくとともに、子育て施設等の新たな施設整備を控えているため、長期的な視点で財源確保を考えていかなければなら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87" name="楕円 86"/>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8" name="有形固定資産減価償却率該当値テキスト"/>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9" name="楕円 88"/>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101812</xdr:rowOff>
    </xdr:to>
    <xdr:cxnSp macro="">
      <xdr:nvCxnSpPr>
        <xdr:cNvPr id="90" name="直線コネクタ 89"/>
        <xdr:cNvCxnSpPr/>
      </xdr:nvCxnSpPr>
      <xdr:spPr>
        <a:xfrm flipV="1">
          <a:off x="4051300" y="582019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91" name="楕円 90"/>
        <xdr:cNvSpPr/>
      </xdr:nvSpPr>
      <xdr:spPr>
        <a:xfrm>
          <a:off x="3238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29</xdr:row>
      <xdr:rowOff>123402</xdr:rowOff>
    </xdr:to>
    <xdr:cxnSp macro="">
      <xdr:nvCxnSpPr>
        <xdr:cNvPr id="92" name="直線コネクタ 91"/>
        <xdr:cNvCxnSpPr/>
      </xdr:nvCxnSpPr>
      <xdr:spPr>
        <a:xfrm flipV="1">
          <a:off x="3289300" y="584538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3"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6"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97" name="n_2mainValue有形固定資産減価償却率"/>
        <xdr:cNvSpPr txBox="1"/>
      </xdr:nvSpPr>
      <xdr:spPr>
        <a:xfrm>
          <a:off x="3086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規模な借入は行ておらず、類似団体や県内平均よりも低い債務償還比率で推移している。しかし、子育て施設等建設計画もあり、２～３年後には借入額が増加予定であり、また長期的には教育施設をはじめとする老朽化した施設の大規模改修（建て替え）が見込まれているため、借入額が増加傾向となるため、今後も計画的な起債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100041</xdr:rowOff>
    </xdr:from>
    <xdr:to>
      <xdr:col>76</xdr:col>
      <xdr:colOff>73025</xdr:colOff>
      <xdr:row>33</xdr:row>
      <xdr:rowOff>30191</xdr:rowOff>
    </xdr:to>
    <xdr:sp macro="" textlink="">
      <xdr:nvSpPr>
        <xdr:cNvPr id="139" name="楕円 138"/>
        <xdr:cNvSpPr/>
      </xdr:nvSpPr>
      <xdr:spPr>
        <a:xfrm>
          <a:off x="14744700" y="63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78468</xdr:rowOff>
    </xdr:from>
    <xdr:ext cx="469744" cy="259045"/>
    <xdr:sp macro="" textlink="">
      <xdr:nvSpPr>
        <xdr:cNvPr id="140" name="債務償還比率該当値テキスト"/>
        <xdr:cNvSpPr txBox="1"/>
      </xdr:nvSpPr>
      <xdr:spPr>
        <a:xfrm>
          <a:off x="14846300" y="633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157014</xdr:rowOff>
    </xdr:from>
    <xdr:to>
      <xdr:col>72</xdr:col>
      <xdr:colOff>123825</xdr:colOff>
      <xdr:row>33</xdr:row>
      <xdr:rowOff>87164</xdr:rowOff>
    </xdr:to>
    <xdr:sp macro="" textlink="">
      <xdr:nvSpPr>
        <xdr:cNvPr id="141" name="楕円 140"/>
        <xdr:cNvSpPr/>
      </xdr:nvSpPr>
      <xdr:spPr>
        <a:xfrm>
          <a:off x="14033500" y="64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150841</xdr:rowOff>
    </xdr:from>
    <xdr:to>
      <xdr:col>76</xdr:col>
      <xdr:colOff>22225</xdr:colOff>
      <xdr:row>33</xdr:row>
      <xdr:rowOff>36364</xdr:rowOff>
    </xdr:to>
    <xdr:cxnSp macro="">
      <xdr:nvCxnSpPr>
        <xdr:cNvPr id="142" name="直線コネクタ 141"/>
        <xdr:cNvCxnSpPr/>
      </xdr:nvCxnSpPr>
      <xdr:spPr>
        <a:xfrm flipV="1">
          <a:off x="14084300" y="6408766"/>
          <a:ext cx="7112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78291</xdr:rowOff>
    </xdr:from>
    <xdr:ext cx="469744" cy="259045"/>
    <xdr:sp macro="" textlink="">
      <xdr:nvSpPr>
        <xdr:cNvPr id="144" name="n_1mainValue債務償還比率"/>
        <xdr:cNvSpPr txBox="1"/>
      </xdr:nvSpPr>
      <xdr:spPr>
        <a:xfrm>
          <a:off x="13836727" y="65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67310</xdr:rowOff>
    </xdr:from>
    <xdr:to>
      <xdr:col>24</xdr:col>
      <xdr:colOff>114300</xdr:colOff>
      <xdr:row>35</xdr:row>
      <xdr:rowOff>168910</xdr:rowOff>
    </xdr:to>
    <xdr:sp macro="" textlink="">
      <xdr:nvSpPr>
        <xdr:cNvPr id="71" name="楕円 70"/>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90187</xdr:rowOff>
    </xdr:from>
    <xdr:ext cx="405111" cy="259045"/>
    <xdr:sp macro="" textlink="">
      <xdr:nvSpPr>
        <xdr:cNvPr id="72" name="【道路】&#10;有形固定資産減価償却率該当値テキスト"/>
        <xdr:cNvSpPr txBox="1"/>
      </xdr:nvSpPr>
      <xdr:spPr>
        <a:xfrm>
          <a:off x="4673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3" name="楕円 72"/>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118110</xdr:rowOff>
    </xdr:from>
    <xdr:to>
      <xdr:col>24</xdr:col>
      <xdr:colOff>63500</xdr:colOff>
      <xdr:row>35</xdr:row>
      <xdr:rowOff>135255</xdr:rowOff>
    </xdr:to>
    <xdr:cxnSp macro="">
      <xdr:nvCxnSpPr>
        <xdr:cNvPr id="74" name="直線コネクタ 73"/>
        <xdr:cNvCxnSpPr/>
      </xdr:nvCxnSpPr>
      <xdr:spPr>
        <a:xfrm flipV="1">
          <a:off x="3797300" y="61188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103505</xdr:rowOff>
    </xdr:from>
    <xdr:to>
      <xdr:col>15</xdr:col>
      <xdr:colOff>101600</xdr:colOff>
      <xdr:row>36</xdr:row>
      <xdr:rowOff>33655</xdr:rowOff>
    </xdr:to>
    <xdr:sp macro="" textlink="">
      <xdr:nvSpPr>
        <xdr:cNvPr id="75" name="楕円 74"/>
        <xdr:cNvSpPr/>
      </xdr:nvSpPr>
      <xdr:spPr>
        <a:xfrm>
          <a:off x="2857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35</xdr:row>
      <xdr:rowOff>154305</xdr:rowOff>
    </xdr:to>
    <xdr:cxnSp macro="">
      <xdr:nvCxnSpPr>
        <xdr:cNvPr id="76" name="直線コネクタ 75"/>
        <xdr:cNvCxnSpPr/>
      </xdr:nvCxnSpPr>
      <xdr:spPr>
        <a:xfrm flipV="1">
          <a:off x="2908300" y="6136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80" name="n_1mainValue【道路】&#10;有形固定資産減価償却率"/>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50182</xdr:rowOff>
    </xdr:from>
    <xdr:ext cx="405111" cy="259045"/>
    <xdr:sp macro="" textlink="">
      <xdr:nvSpPr>
        <xdr:cNvPr id="81" name="n_2mainValue【道路】&#10;有形固定資産減価償却率"/>
        <xdr:cNvSpPr txBox="1"/>
      </xdr:nvSpPr>
      <xdr:spPr>
        <a:xfrm>
          <a:off x="2705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155735</xdr:rowOff>
    </xdr:from>
    <xdr:to>
      <xdr:col>55</xdr:col>
      <xdr:colOff>50800</xdr:colOff>
      <xdr:row>42</xdr:row>
      <xdr:rowOff>85885</xdr:rowOff>
    </xdr:to>
    <xdr:sp macro="" textlink="">
      <xdr:nvSpPr>
        <xdr:cNvPr id="120" name="楕円 119"/>
        <xdr:cNvSpPr/>
      </xdr:nvSpPr>
      <xdr:spPr>
        <a:xfrm>
          <a:off x="10426700" y="71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155751</xdr:rowOff>
    </xdr:from>
    <xdr:to>
      <xdr:col>50</xdr:col>
      <xdr:colOff>165100</xdr:colOff>
      <xdr:row>42</xdr:row>
      <xdr:rowOff>85901</xdr:rowOff>
    </xdr:to>
    <xdr:sp macro="" textlink="">
      <xdr:nvSpPr>
        <xdr:cNvPr id="122" name="楕円 121"/>
        <xdr:cNvSpPr/>
      </xdr:nvSpPr>
      <xdr:spPr>
        <a:xfrm>
          <a:off x="9588500" y="71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35085</xdr:rowOff>
    </xdr:from>
    <xdr:to>
      <xdr:col>55</xdr:col>
      <xdr:colOff>0</xdr:colOff>
      <xdr:row>42</xdr:row>
      <xdr:rowOff>35101</xdr:rowOff>
    </xdr:to>
    <xdr:cxnSp macro="">
      <xdr:nvCxnSpPr>
        <xdr:cNvPr id="123" name="直線コネクタ 122"/>
        <xdr:cNvCxnSpPr/>
      </xdr:nvCxnSpPr>
      <xdr:spPr>
        <a:xfrm flipV="1">
          <a:off x="9639300" y="7235985"/>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155853</xdr:rowOff>
    </xdr:from>
    <xdr:to>
      <xdr:col>46</xdr:col>
      <xdr:colOff>38100</xdr:colOff>
      <xdr:row>42</xdr:row>
      <xdr:rowOff>86003</xdr:rowOff>
    </xdr:to>
    <xdr:sp macro="" textlink="">
      <xdr:nvSpPr>
        <xdr:cNvPr id="124" name="楕円 123"/>
        <xdr:cNvSpPr/>
      </xdr:nvSpPr>
      <xdr:spPr>
        <a:xfrm>
          <a:off x="8699500" y="7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35101</xdr:rowOff>
    </xdr:from>
    <xdr:to>
      <xdr:col>50</xdr:col>
      <xdr:colOff>114300</xdr:colOff>
      <xdr:row>42</xdr:row>
      <xdr:rowOff>35203</xdr:rowOff>
    </xdr:to>
    <xdr:cxnSp macro="">
      <xdr:nvCxnSpPr>
        <xdr:cNvPr id="125" name="直線コネクタ 124"/>
        <xdr:cNvCxnSpPr/>
      </xdr:nvCxnSpPr>
      <xdr:spPr>
        <a:xfrm flipV="1">
          <a:off x="8750300" y="723600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77028</xdr:rowOff>
    </xdr:from>
    <xdr:ext cx="534377" cy="259045"/>
    <xdr:sp macro="" textlink="">
      <xdr:nvSpPr>
        <xdr:cNvPr id="129" name="n_1mainValue【道路】&#10;一人当たり延長"/>
        <xdr:cNvSpPr txBox="1"/>
      </xdr:nvSpPr>
      <xdr:spPr>
        <a:xfrm>
          <a:off x="9359411" y="72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77130</xdr:rowOff>
    </xdr:from>
    <xdr:ext cx="534377" cy="259045"/>
    <xdr:sp macro="" textlink="">
      <xdr:nvSpPr>
        <xdr:cNvPr id="130" name="n_2mainValue【道路】&#10;一人当たり延長"/>
        <xdr:cNvSpPr txBox="1"/>
      </xdr:nvSpPr>
      <xdr:spPr>
        <a:xfrm>
          <a:off x="8483111" y="72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1" name="楕円 170"/>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2" name="【橋りょう・トンネル】&#10;有形固定資産減価償却率該当値テキスト"/>
        <xdr:cNvSpPr txBox="1"/>
      </xdr:nvSpPr>
      <xdr:spPr>
        <a:xfrm>
          <a:off x="4673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73" name="楕円 172"/>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94706</xdr:rowOff>
    </xdr:to>
    <xdr:cxnSp macro="">
      <xdr:nvCxnSpPr>
        <xdr:cNvPr id="174" name="直線コネクタ 173"/>
        <xdr:cNvCxnSpPr/>
      </xdr:nvCxnSpPr>
      <xdr:spPr>
        <a:xfrm flipV="1">
          <a:off x="3797300" y="101824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75" name="楕円 174"/>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124097</xdr:rowOff>
    </xdr:to>
    <xdr:cxnSp macro="">
      <xdr:nvCxnSpPr>
        <xdr:cNvPr id="176" name="直線コネクタ 175"/>
        <xdr:cNvCxnSpPr/>
      </xdr:nvCxnSpPr>
      <xdr:spPr>
        <a:xfrm flipV="1">
          <a:off x="2908300" y="102102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136633</xdr:rowOff>
    </xdr:from>
    <xdr:ext cx="405111" cy="259045"/>
    <xdr:sp macro="" textlink="">
      <xdr:nvSpPr>
        <xdr:cNvPr id="180" name="n_1mainValue【橋りょう・トンネル】&#10;有形固定資産減価償却率"/>
        <xdr:cNvSpPr txBox="1"/>
      </xdr:nvSpPr>
      <xdr:spPr>
        <a:xfrm>
          <a:off x="35820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166024</xdr:rowOff>
    </xdr:from>
    <xdr:ext cx="405111" cy="259045"/>
    <xdr:sp macro="" textlink="">
      <xdr:nvSpPr>
        <xdr:cNvPr id="181" name="n_2mainValue【橋りょう・トンネル】&#10;有形固定資産減価償却率"/>
        <xdr:cNvSpPr txBox="1"/>
      </xdr:nvSpPr>
      <xdr:spPr>
        <a:xfrm>
          <a:off x="2705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74535</xdr:rowOff>
    </xdr:from>
    <xdr:to>
      <xdr:col>55</xdr:col>
      <xdr:colOff>50800</xdr:colOff>
      <xdr:row>64</xdr:row>
      <xdr:rowOff>4685</xdr:rowOff>
    </xdr:to>
    <xdr:sp macro="" textlink="">
      <xdr:nvSpPr>
        <xdr:cNvPr id="218" name="楕円 217"/>
        <xdr:cNvSpPr/>
      </xdr:nvSpPr>
      <xdr:spPr>
        <a:xfrm>
          <a:off x="10426700" y="10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160912</xdr:rowOff>
    </xdr:from>
    <xdr:ext cx="599010" cy="259045"/>
    <xdr:sp macro="" textlink="">
      <xdr:nvSpPr>
        <xdr:cNvPr id="219" name="【橋りょう・トンネル】&#10;一人当たり有形固定資産（償却資産）額該当値テキスト"/>
        <xdr:cNvSpPr txBox="1"/>
      </xdr:nvSpPr>
      <xdr:spPr>
        <a:xfrm>
          <a:off x="10515600" y="1079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74209</xdr:rowOff>
    </xdr:from>
    <xdr:to>
      <xdr:col>50</xdr:col>
      <xdr:colOff>165100</xdr:colOff>
      <xdr:row>64</xdr:row>
      <xdr:rowOff>4359</xdr:rowOff>
    </xdr:to>
    <xdr:sp macro="" textlink="">
      <xdr:nvSpPr>
        <xdr:cNvPr id="220" name="楕円 219"/>
        <xdr:cNvSpPr/>
      </xdr:nvSpPr>
      <xdr:spPr>
        <a:xfrm>
          <a:off x="9588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125009</xdr:rowOff>
    </xdr:from>
    <xdr:to>
      <xdr:col>55</xdr:col>
      <xdr:colOff>0</xdr:colOff>
      <xdr:row>63</xdr:row>
      <xdr:rowOff>125335</xdr:rowOff>
    </xdr:to>
    <xdr:cxnSp macro="">
      <xdr:nvCxnSpPr>
        <xdr:cNvPr id="221" name="直線コネクタ 220"/>
        <xdr:cNvCxnSpPr/>
      </xdr:nvCxnSpPr>
      <xdr:spPr>
        <a:xfrm>
          <a:off x="9639300" y="1092635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74260</xdr:rowOff>
    </xdr:from>
    <xdr:to>
      <xdr:col>46</xdr:col>
      <xdr:colOff>38100</xdr:colOff>
      <xdr:row>64</xdr:row>
      <xdr:rowOff>4410</xdr:rowOff>
    </xdr:to>
    <xdr:sp macro="" textlink="">
      <xdr:nvSpPr>
        <xdr:cNvPr id="222" name="楕円 221"/>
        <xdr:cNvSpPr/>
      </xdr:nvSpPr>
      <xdr:spPr>
        <a:xfrm>
          <a:off x="8699500" y="10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125009</xdr:rowOff>
    </xdr:from>
    <xdr:to>
      <xdr:col>50</xdr:col>
      <xdr:colOff>114300</xdr:colOff>
      <xdr:row>63</xdr:row>
      <xdr:rowOff>125060</xdr:rowOff>
    </xdr:to>
    <xdr:cxnSp macro="">
      <xdr:nvCxnSpPr>
        <xdr:cNvPr id="223" name="直線コネクタ 222"/>
        <xdr:cNvCxnSpPr/>
      </xdr:nvCxnSpPr>
      <xdr:spPr>
        <a:xfrm flipV="1">
          <a:off x="8750300" y="1092635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166936</xdr:rowOff>
    </xdr:from>
    <xdr:ext cx="599010" cy="259045"/>
    <xdr:sp macro="" textlink="">
      <xdr:nvSpPr>
        <xdr:cNvPr id="227" name="n_1mainValue【橋りょう・トンネル】&#10;一人当たり有形固定資産（償却資産）額"/>
        <xdr:cNvSpPr txBox="1"/>
      </xdr:nvSpPr>
      <xdr:spPr>
        <a:xfrm>
          <a:off x="9327095" y="10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166987</xdr:rowOff>
    </xdr:from>
    <xdr:ext cx="599010" cy="259045"/>
    <xdr:sp macro="" textlink="">
      <xdr:nvSpPr>
        <xdr:cNvPr id="228" name="n_2mainValue【橋りょう・トンネル】&#10;一人当たり有形固定資産（償却資産）額"/>
        <xdr:cNvSpPr txBox="1"/>
      </xdr:nvSpPr>
      <xdr:spPr>
        <a:xfrm>
          <a:off x="8450795" y="1096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114663</xdr:rowOff>
    </xdr:from>
    <xdr:to>
      <xdr:col>24</xdr:col>
      <xdr:colOff>114300</xdr:colOff>
      <xdr:row>82</xdr:row>
      <xdr:rowOff>44813</xdr:rowOff>
    </xdr:to>
    <xdr:sp macro="" textlink="">
      <xdr:nvSpPr>
        <xdr:cNvPr id="269" name="楕円 268"/>
        <xdr:cNvSpPr/>
      </xdr:nvSpPr>
      <xdr:spPr>
        <a:xfrm>
          <a:off x="4584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93090</xdr:rowOff>
    </xdr:from>
    <xdr:ext cx="405111" cy="259045"/>
    <xdr:sp macro="" textlink="">
      <xdr:nvSpPr>
        <xdr:cNvPr id="270" name="【公営住宅】&#10;有形固定資産減価償却率該当値テキスト"/>
        <xdr:cNvSpPr txBox="1"/>
      </xdr:nvSpPr>
      <xdr:spPr>
        <a:xfrm>
          <a:off x="4673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271" name="楕円 270"/>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28302</xdr:rowOff>
    </xdr:to>
    <xdr:cxnSp macro="">
      <xdr:nvCxnSpPr>
        <xdr:cNvPr id="272" name="直線コネクタ 271"/>
        <xdr:cNvCxnSpPr/>
      </xdr:nvCxnSpPr>
      <xdr:spPr>
        <a:xfrm flipV="1">
          <a:off x="3797300" y="140529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273" name="楕円 272"/>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28302</xdr:rowOff>
    </xdr:from>
    <xdr:to>
      <xdr:col>19</xdr:col>
      <xdr:colOff>177800</xdr:colOff>
      <xdr:row>82</xdr:row>
      <xdr:rowOff>65858</xdr:rowOff>
    </xdr:to>
    <xdr:cxnSp macro="">
      <xdr:nvCxnSpPr>
        <xdr:cNvPr id="274" name="直線コネクタ 273"/>
        <xdr:cNvCxnSpPr/>
      </xdr:nvCxnSpPr>
      <xdr:spPr>
        <a:xfrm flipV="1">
          <a:off x="2908300" y="1408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70229</xdr:rowOff>
    </xdr:from>
    <xdr:ext cx="405111" cy="259045"/>
    <xdr:sp macro="" textlink="">
      <xdr:nvSpPr>
        <xdr:cNvPr id="278" name="n_1mainValue【公営住宅】&#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279" name="n_2mainValue【公営住宅】&#10;有形固定資産減価償却率"/>
        <xdr:cNvSpPr txBox="1"/>
      </xdr:nvSpPr>
      <xdr:spPr>
        <a:xfrm>
          <a:off x="2705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16" name="楕円 315"/>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50359</xdr:rowOff>
    </xdr:from>
    <xdr:ext cx="469744" cy="259045"/>
    <xdr:sp macro="" textlink="">
      <xdr:nvSpPr>
        <xdr:cNvPr id="317" name="【公営住宅】&#10;一人当たり面積該当値テキスト"/>
        <xdr:cNvSpPr txBox="1"/>
      </xdr:nvSpPr>
      <xdr:spPr>
        <a:xfrm>
          <a:off x="10515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135204</xdr:rowOff>
    </xdr:from>
    <xdr:to>
      <xdr:col>50</xdr:col>
      <xdr:colOff>165100</xdr:colOff>
      <xdr:row>86</xdr:row>
      <xdr:rowOff>65354</xdr:rowOff>
    </xdr:to>
    <xdr:sp macro="" textlink="">
      <xdr:nvSpPr>
        <xdr:cNvPr id="318" name="楕円 317"/>
        <xdr:cNvSpPr/>
      </xdr:nvSpPr>
      <xdr:spPr>
        <a:xfrm>
          <a:off x="95885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14554</xdr:rowOff>
    </xdr:from>
    <xdr:to>
      <xdr:col>55</xdr:col>
      <xdr:colOff>0</xdr:colOff>
      <xdr:row>86</xdr:row>
      <xdr:rowOff>14782</xdr:rowOff>
    </xdr:to>
    <xdr:cxnSp macro="">
      <xdr:nvCxnSpPr>
        <xdr:cNvPr id="319" name="直線コネクタ 318"/>
        <xdr:cNvCxnSpPr/>
      </xdr:nvCxnSpPr>
      <xdr:spPr>
        <a:xfrm>
          <a:off x="9639300" y="1475925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135204</xdr:rowOff>
    </xdr:from>
    <xdr:to>
      <xdr:col>46</xdr:col>
      <xdr:colOff>38100</xdr:colOff>
      <xdr:row>86</xdr:row>
      <xdr:rowOff>65354</xdr:rowOff>
    </xdr:to>
    <xdr:sp macro="" textlink="">
      <xdr:nvSpPr>
        <xdr:cNvPr id="320" name="楕円 319"/>
        <xdr:cNvSpPr/>
      </xdr:nvSpPr>
      <xdr:spPr>
        <a:xfrm>
          <a:off x="86995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14554</xdr:rowOff>
    </xdr:from>
    <xdr:to>
      <xdr:col>50</xdr:col>
      <xdr:colOff>114300</xdr:colOff>
      <xdr:row>86</xdr:row>
      <xdr:rowOff>14554</xdr:rowOff>
    </xdr:to>
    <xdr:cxnSp macro="">
      <xdr:nvCxnSpPr>
        <xdr:cNvPr id="321" name="直線コネクタ 320"/>
        <xdr:cNvCxnSpPr/>
      </xdr:nvCxnSpPr>
      <xdr:spPr>
        <a:xfrm>
          <a:off x="8750300" y="14759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56481</xdr:rowOff>
    </xdr:from>
    <xdr:ext cx="469744" cy="259045"/>
    <xdr:sp macro="" textlink="">
      <xdr:nvSpPr>
        <xdr:cNvPr id="325" name="n_1mainValue【公営住宅】&#10;一人当たり面積"/>
        <xdr:cNvSpPr txBox="1"/>
      </xdr:nvSpPr>
      <xdr:spPr>
        <a:xfrm>
          <a:off x="9391727" y="148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56481</xdr:rowOff>
    </xdr:from>
    <xdr:ext cx="469744" cy="259045"/>
    <xdr:sp macro="" textlink="">
      <xdr:nvSpPr>
        <xdr:cNvPr id="326" name="n_2mainValue【公営住宅】&#10;一人当たり面積"/>
        <xdr:cNvSpPr txBox="1"/>
      </xdr:nvSpPr>
      <xdr:spPr>
        <a:xfrm>
          <a:off x="8515427" y="148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83" name="楕円 382"/>
        <xdr:cNvSpPr/>
      </xdr:nvSpPr>
      <xdr:spPr>
        <a:xfrm>
          <a:off x="16268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77669</xdr:rowOff>
    </xdr:from>
    <xdr:ext cx="405111" cy="259045"/>
    <xdr:sp macro="" textlink="">
      <xdr:nvSpPr>
        <xdr:cNvPr id="384" name="【認定こども園・幼稚園・保育所】&#10;有形固定資産減価償却率該当値テキスト"/>
        <xdr:cNvSpPr txBox="1"/>
      </xdr:nvSpPr>
      <xdr:spPr>
        <a:xfrm>
          <a:off x="16357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385" name="楕円 384"/>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133350</xdr:rowOff>
    </xdr:to>
    <xdr:cxnSp macro="">
      <xdr:nvCxnSpPr>
        <xdr:cNvPr id="386" name="直線コネクタ 385"/>
        <xdr:cNvCxnSpPr/>
      </xdr:nvCxnSpPr>
      <xdr:spPr>
        <a:xfrm flipV="1">
          <a:off x="15481300" y="62777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387" name="楕円 386"/>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151311</xdr:rowOff>
    </xdr:to>
    <xdr:cxnSp macro="">
      <xdr:nvCxnSpPr>
        <xdr:cNvPr id="388" name="直線コネクタ 387"/>
        <xdr:cNvCxnSpPr/>
      </xdr:nvCxnSpPr>
      <xdr:spPr>
        <a:xfrm flipV="1">
          <a:off x="14592300" y="630555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392"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47188</xdr:rowOff>
    </xdr:from>
    <xdr:ext cx="405111" cy="259045"/>
    <xdr:sp macro="" textlink="">
      <xdr:nvSpPr>
        <xdr:cNvPr id="393" name="n_2mainValue【認定こども園・幼稚園・保育所】&#10;有形固定資産減価償却率"/>
        <xdr:cNvSpPr txBox="1"/>
      </xdr:nvSpPr>
      <xdr:spPr>
        <a:xfrm>
          <a:off x="14389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32" name="楕円 431"/>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33"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138430</xdr:rowOff>
    </xdr:from>
    <xdr:to>
      <xdr:col>112</xdr:col>
      <xdr:colOff>38100</xdr:colOff>
      <xdr:row>41</xdr:row>
      <xdr:rowOff>68580</xdr:rowOff>
    </xdr:to>
    <xdr:sp macro="" textlink="">
      <xdr:nvSpPr>
        <xdr:cNvPr id="434" name="楕円 433"/>
        <xdr:cNvSpPr/>
      </xdr:nvSpPr>
      <xdr:spPr>
        <a:xfrm>
          <a:off x="21272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17780</xdr:rowOff>
    </xdr:from>
    <xdr:to>
      <xdr:col>116</xdr:col>
      <xdr:colOff>63500</xdr:colOff>
      <xdr:row>41</xdr:row>
      <xdr:rowOff>19050</xdr:rowOff>
    </xdr:to>
    <xdr:cxnSp macro="">
      <xdr:nvCxnSpPr>
        <xdr:cNvPr id="435" name="直線コネクタ 434"/>
        <xdr:cNvCxnSpPr/>
      </xdr:nvCxnSpPr>
      <xdr:spPr>
        <a:xfrm>
          <a:off x="21323300" y="70472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36" name="楕円 435"/>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17780</xdr:rowOff>
    </xdr:from>
    <xdr:to>
      <xdr:col>111</xdr:col>
      <xdr:colOff>177800</xdr:colOff>
      <xdr:row>41</xdr:row>
      <xdr:rowOff>19050</xdr:rowOff>
    </xdr:to>
    <xdr:cxnSp macro="">
      <xdr:nvCxnSpPr>
        <xdr:cNvPr id="437" name="直線コネクタ 436"/>
        <xdr:cNvCxnSpPr/>
      </xdr:nvCxnSpPr>
      <xdr:spPr>
        <a:xfrm flipV="1">
          <a:off x="20434300" y="7047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59707</xdr:rowOff>
    </xdr:from>
    <xdr:ext cx="469744" cy="259045"/>
    <xdr:sp macro="" textlink="">
      <xdr:nvSpPr>
        <xdr:cNvPr id="441" name="n_1mainValue【認定こども園・幼稚園・保育所】&#10;一人当たり面積"/>
        <xdr:cNvSpPr txBox="1"/>
      </xdr:nvSpPr>
      <xdr:spPr>
        <a:xfrm>
          <a:off x="21075727" y="70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42"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82" name="楕円 481"/>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83"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484" name="楕円 483"/>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139065</xdr:rowOff>
    </xdr:to>
    <xdr:cxnSp macro="">
      <xdr:nvCxnSpPr>
        <xdr:cNvPr id="485" name="直線コネクタ 484"/>
        <xdr:cNvCxnSpPr/>
      </xdr:nvCxnSpPr>
      <xdr:spPr>
        <a:xfrm flipV="1">
          <a:off x="15481300" y="102108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86" name="楕円 485"/>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139065</xdr:rowOff>
    </xdr:to>
    <xdr:cxnSp macro="">
      <xdr:nvCxnSpPr>
        <xdr:cNvPr id="487" name="直線コネクタ 486"/>
        <xdr:cNvCxnSpPr/>
      </xdr:nvCxnSpPr>
      <xdr:spPr>
        <a:xfrm>
          <a:off x="14592300" y="101707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491"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92" name="n_2mainValue【学校施設】&#10;有形固定資産減価償却率"/>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23"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3738</xdr:rowOff>
    </xdr:from>
    <xdr:to>
      <xdr:col>116</xdr:col>
      <xdr:colOff>114300</xdr:colOff>
      <xdr:row>61</xdr:row>
      <xdr:rowOff>105338</xdr:rowOff>
    </xdr:to>
    <xdr:sp macro="" textlink="">
      <xdr:nvSpPr>
        <xdr:cNvPr id="533" name="楕円 532"/>
        <xdr:cNvSpPr/>
      </xdr:nvSpPr>
      <xdr:spPr>
        <a:xfrm>
          <a:off x="221107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153615</xdr:rowOff>
    </xdr:from>
    <xdr:ext cx="469744" cy="259045"/>
    <xdr:sp macro="" textlink="">
      <xdr:nvSpPr>
        <xdr:cNvPr id="534" name="【学校施設】&#10;一人当たり面積該当値テキスト"/>
        <xdr:cNvSpPr txBox="1"/>
      </xdr:nvSpPr>
      <xdr:spPr>
        <a:xfrm>
          <a:off x="22199600" y="104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170942</xdr:rowOff>
    </xdr:from>
    <xdr:to>
      <xdr:col>112</xdr:col>
      <xdr:colOff>38100</xdr:colOff>
      <xdr:row>61</xdr:row>
      <xdr:rowOff>101092</xdr:rowOff>
    </xdr:to>
    <xdr:sp macro="" textlink="">
      <xdr:nvSpPr>
        <xdr:cNvPr id="535" name="楕円 534"/>
        <xdr:cNvSpPr/>
      </xdr:nvSpPr>
      <xdr:spPr>
        <a:xfrm>
          <a:off x="21272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50292</xdr:rowOff>
    </xdr:from>
    <xdr:to>
      <xdr:col>116</xdr:col>
      <xdr:colOff>63500</xdr:colOff>
      <xdr:row>61</xdr:row>
      <xdr:rowOff>54538</xdr:rowOff>
    </xdr:to>
    <xdr:cxnSp macro="">
      <xdr:nvCxnSpPr>
        <xdr:cNvPr id="536" name="直線コネクタ 535"/>
        <xdr:cNvCxnSpPr/>
      </xdr:nvCxnSpPr>
      <xdr:spPr>
        <a:xfrm>
          <a:off x="21323300" y="10508742"/>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xdr:rowOff>
    </xdr:from>
    <xdr:to>
      <xdr:col>107</xdr:col>
      <xdr:colOff>101600</xdr:colOff>
      <xdr:row>61</xdr:row>
      <xdr:rowOff>101745</xdr:rowOff>
    </xdr:to>
    <xdr:sp macro="" textlink="">
      <xdr:nvSpPr>
        <xdr:cNvPr id="537" name="楕円 536"/>
        <xdr:cNvSpPr/>
      </xdr:nvSpPr>
      <xdr:spPr>
        <a:xfrm>
          <a:off x="20383500" y="10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50292</xdr:rowOff>
    </xdr:from>
    <xdr:to>
      <xdr:col>111</xdr:col>
      <xdr:colOff>177800</xdr:colOff>
      <xdr:row>61</xdr:row>
      <xdr:rowOff>50945</xdr:rowOff>
    </xdr:to>
    <xdr:cxnSp macro="">
      <xdr:nvCxnSpPr>
        <xdr:cNvPr id="538" name="直線コネクタ 537"/>
        <xdr:cNvCxnSpPr/>
      </xdr:nvCxnSpPr>
      <xdr:spPr>
        <a:xfrm flipV="1">
          <a:off x="20434300" y="1050874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9"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4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92219</xdr:rowOff>
    </xdr:from>
    <xdr:ext cx="469744" cy="259045"/>
    <xdr:sp macro="" textlink="">
      <xdr:nvSpPr>
        <xdr:cNvPr id="542" name="n_1mainValue【学校施設】&#10;一人当たり面積"/>
        <xdr:cNvSpPr txBox="1"/>
      </xdr:nvSpPr>
      <xdr:spPr>
        <a:xfrm>
          <a:off x="210757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92872</xdr:rowOff>
    </xdr:from>
    <xdr:ext cx="469744" cy="259045"/>
    <xdr:sp macro="" textlink="">
      <xdr:nvSpPr>
        <xdr:cNvPr id="543" name="n_2mainValue【学校施設】&#10;一人当たり面積"/>
        <xdr:cNvSpPr txBox="1"/>
      </xdr:nvSpPr>
      <xdr:spPr>
        <a:xfrm>
          <a:off x="20199427" y="105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69" name="直線コネクタ 5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1" name="直線コネクタ 5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7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75" name="フローチャート: 判断 57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76" name="フローチャート: 判断 57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77" name="フローチャート: 判断 57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78" name="フローチャート: 判断 57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114663</xdr:rowOff>
    </xdr:from>
    <xdr:to>
      <xdr:col>76</xdr:col>
      <xdr:colOff>165100</xdr:colOff>
      <xdr:row>83</xdr:row>
      <xdr:rowOff>44813</xdr:rowOff>
    </xdr:to>
    <xdr:sp macro="" textlink="">
      <xdr:nvSpPr>
        <xdr:cNvPr id="584" name="楕円 583"/>
        <xdr:cNvSpPr/>
      </xdr:nvSpPr>
      <xdr:spPr>
        <a:xfrm>
          <a:off x="14541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28683</xdr:rowOff>
    </xdr:from>
    <xdr:ext cx="405111" cy="259045"/>
    <xdr:sp macro="" textlink="">
      <xdr:nvSpPr>
        <xdr:cNvPr id="585"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86"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87"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588" name="n_2mainValue【児童館】&#10;有形固定資産減価償却率"/>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08" name="直線コネクタ 607"/>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0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0" name="直線コネクタ 60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1"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2" name="直線コネクタ 611"/>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13"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14" name="フローチャート: 判断 613"/>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15" name="フローチャート: 判断 61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16" name="フローチャート: 判断 615"/>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17" name="フローチャート: 判断 61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153036</xdr:rowOff>
    </xdr:from>
    <xdr:to>
      <xdr:col>107</xdr:col>
      <xdr:colOff>101600</xdr:colOff>
      <xdr:row>84</xdr:row>
      <xdr:rowOff>83186</xdr:rowOff>
    </xdr:to>
    <xdr:sp macro="" textlink="">
      <xdr:nvSpPr>
        <xdr:cNvPr id="623" name="楕円 622"/>
        <xdr:cNvSpPr/>
      </xdr:nvSpPr>
      <xdr:spPr>
        <a:xfrm>
          <a:off x="20383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624"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25"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26"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74313</xdr:rowOff>
    </xdr:from>
    <xdr:ext cx="469744" cy="259045"/>
    <xdr:sp macro="" textlink="">
      <xdr:nvSpPr>
        <xdr:cNvPr id="627" name="n_2mainValue【児童館】&#10;一人当たり面積"/>
        <xdr:cNvSpPr txBox="1"/>
      </xdr:nvSpPr>
      <xdr:spPr>
        <a:xfrm>
          <a:off x="20199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9" name="テキスト ボックス 63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9" name="テキスト ボックス 64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1" name="テキスト ボックス 6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53" name="直線コネクタ 65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5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55" name="直線コネクタ 65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7" name="直線コネクタ 65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58"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59" name="フローチャート: 判断 65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60" name="フローチャート: 判断 65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61" name="フローチャート: 判断 66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62" name="フローチャート: 判断 661"/>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668" name="楕円 667"/>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18522</xdr:rowOff>
    </xdr:from>
    <xdr:ext cx="405111" cy="259045"/>
    <xdr:sp macro="" textlink="">
      <xdr:nvSpPr>
        <xdr:cNvPr id="669" name="【公民館】&#10;有形固定資産減価償却率該当値テキスト"/>
        <xdr:cNvSpPr txBox="1"/>
      </xdr:nvSpPr>
      <xdr:spPr>
        <a:xfrm>
          <a:off x="16357600"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670" name="楕円 669"/>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134982</xdr:rowOff>
    </xdr:to>
    <xdr:cxnSp macro="">
      <xdr:nvCxnSpPr>
        <xdr:cNvPr id="671" name="直線コネクタ 670"/>
        <xdr:cNvCxnSpPr/>
      </xdr:nvCxnSpPr>
      <xdr:spPr>
        <a:xfrm flipV="1">
          <a:off x="15481300" y="1775024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672" name="楕円 671"/>
        <xdr:cNvSpPr/>
      </xdr:nvSpPr>
      <xdr:spPr>
        <a:xfrm>
          <a:off x="14541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104</xdr:row>
      <xdr:rowOff>2721</xdr:rowOff>
    </xdr:to>
    <xdr:cxnSp macro="">
      <xdr:nvCxnSpPr>
        <xdr:cNvPr id="673" name="直線コネクタ 672"/>
        <xdr:cNvCxnSpPr/>
      </xdr:nvCxnSpPr>
      <xdr:spPr>
        <a:xfrm flipV="1">
          <a:off x="14592300" y="177943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74"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75"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76"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5459</xdr:rowOff>
    </xdr:from>
    <xdr:ext cx="405111" cy="259045"/>
    <xdr:sp macro="" textlink="">
      <xdr:nvSpPr>
        <xdr:cNvPr id="677" name="n_1mainValue【公民館】&#10;有形固定資産減価償却率"/>
        <xdr:cNvSpPr txBox="1"/>
      </xdr:nvSpPr>
      <xdr:spPr>
        <a:xfrm>
          <a:off x="152660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678" name="n_2mainValue【公民館】&#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9" name="直線コネクタ 6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0" name="テキスト ボックス 6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1" name="直線コネクタ 6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2" name="テキスト ボックス 6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3" name="直線コネクタ 6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4" name="テキスト ボックス 6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5" name="直線コネクタ 6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6" name="テキスト ボックス 6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00" name="直線コネクタ 699"/>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0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02" name="直線コネクタ 70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03"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04" name="直線コネクタ 703"/>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05"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06" name="フローチャート: 判断 705"/>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07" name="フローチャート: 判断 706"/>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08" name="フローチャート: 判断 70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09" name="フローチャート: 判断 708"/>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33629</xdr:rowOff>
    </xdr:from>
    <xdr:to>
      <xdr:col>116</xdr:col>
      <xdr:colOff>114300</xdr:colOff>
      <xdr:row>107</xdr:row>
      <xdr:rowOff>135229</xdr:rowOff>
    </xdr:to>
    <xdr:sp macro="" textlink="">
      <xdr:nvSpPr>
        <xdr:cNvPr id="715" name="楕円 714"/>
        <xdr:cNvSpPr/>
      </xdr:nvSpPr>
      <xdr:spPr>
        <a:xfrm>
          <a:off x="221107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12056</xdr:rowOff>
    </xdr:from>
    <xdr:ext cx="469744" cy="259045"/>
    <xdr:sp macro="" textlink="">
      <xdr:nvSpPr>
        <xdr:cNvPr id="716" name="【公民館】&#10;一人当たり面積該当値テキスト"/>
        <xdr:cNvSpPr txBox="1"/>
      </xdr:nvSpPr>
      <xdr:spPr>
        <a:xfrm>
          <a:off x="22199600" y="183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717" name="楕円 716"/>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84429</xdr:rowOff>
    </xdr:to>
    <xdr:cxnSp macro="">
      <xdr:nvCxnSpPr>
        <xdr:cNvPr id="718" name="直線コネクタ 717"/>
        <xdr:cNvCxnSpPr/>
      </xdr:nvCxnSpPr>
      <xdr:spPr>
        <a:xfrm>
          <a:off x="21323300" y="1842820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32716</xdr:rowOff>
    </xdr:from>
    <xdr:to>
      <xdr:col>107</xdr:col>
      <xdr:colOff>101600</xdr:colOff>
      <xdr:row>107</xdr:row>
      <xdr:rowOff>134316</xdr:rowOff>
    </xdr:to>
    <xdr:sp macro="" textlink="">
      <xdr:nvSpPr>
        <xdr:cNvPr id="719" name="楕円 718"/>
        <xdr:cNvSpPr/>
      </xdr:nvSpPr>
      <xdr:spPr>
        <a:xfrm>
          <a:off x="20383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83516</xdr:rowOff>
    </xdr:to>
    <xdr:cxnSp macro="">
      <xdr:nvCxnSpPr>
        <xdr:cNvPr id="720" name="直線コネクタ 719"/>
        <xdr:cNvCxnSpPr/>
      </xdr:nvCxnSpPr>
      <xdr:spPr>
        <a:xfrm flipV="1">
          <a:off x="20434300" y="184282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21"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2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23"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724"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125443</xdr:rowOff>
    </xdr:from>
    <xdr:ext cx="469744" cy="259045"/>
    <xdr:sp macro="" textlink="">
      <xdr:nvSpPr>
        <xdr:cNvPr id="725" name="n_2mainValue【公民館】&#10;一人当たり面積"/>
        <xdr:cNvSpPr txBox="1"/>
      </xdr:nvSpPr>
      <xdr:spPr>
        <a:xfrm>
          <a:off x="20199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資産としては低い数値とはなっているが、道路、教育施設（幼稚園含む）の老朽化が進んでいる。今後は新たな施設整備の建設も控えており、公共施設管理計画を適正に推進し、長期的な視野で事業の実施と借入れ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90" name="楕円 89"/>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158132</xdr:rowOff>
    </xdr:from>
    <xdr:ext cx="405111" cy="259045"/>
    <xdr:sp macro="" textlink="">
      <xdr:nvSpPr>
        <xdr:cNvPr id="91" name="【体育館・プール】&#10;有形固定資産減価償却率該当値テキスト"/>
        <xdr:cNvSpPr txBox="1"/>
      </xdr:nvSpPr>
      <xdr:spPr>
        <a:xfrm>
          <a:off x="4673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92" name="楕円 91"/>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93345</xdr:rowOff>
    </xdr:to>
    <xdr:cxnSp macro="">
      <xdr:nvCxnSpPr>
        <xdr:cNvPr id="93" name="直線コネクタ 92"/>
        <xdr:cNvCxnSpPr/>
      </xdr:nvCxnSpPr>
      <xdr:spPr>
        <a:xfrm flipV="1">
          <a:off x="3797300" y="1034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94" name="楕円 93"/>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62</xdr:row>
      <xdr:rowOff>97155</xdr:rowOff>
    </xdr:to>
    <xdr:cxnSp macro="">
      <xdr:nvCxnSpPr>
        <xdr:cNvPr id="95" name="直線コネクタ 94"/>
        <xdr:cNvCxnSpPr/>
      </xdr:nvCxnSpPr>
      <xdr:spPr>
        <a:xfrm flipV="1">
          <a:off x="2908300" y="1038034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135272</xdr:rowOff>
    </xdr:from>
    <xdr:ext cx="405111" cy="259045"/>
    <xdr:sp macro="" textlink="">
      <xdr:nvSpPr>
        <xdr:cNvPr id="96" name="n_1mainValue【体育館・プー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97" name="n_2mainValue【体育館・プー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2"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127"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107506</xdr:rowOff>
    </xdr:from>
    <xdr:to>
      <xdr:col>55</xdr:col>
      <xdr:colOff>50800</xdr:colOff>
      <xdr:row>63</xdr:row>
      <xdr:rowOff>37656</xdr:rowOff>
    </xdr:to>
    <xdr:sp macro="" textlink="">
      <xdr:nvSpPr>
        <xdr:cNvPr id="135" name="楕円 134"/>
        <xdr:cNvSpPr/>
      </xdr:nvSpPr>
      <xdr:spPr>
        <a:xfrm>
          <a:off x="10426700" y="10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22433</xdr:rowOff>
    </xdr:from>
    <xdr:ext cx="469744" cy="259045"/>
    <xdr:sp macro="" textlink="">
      <xdr:nvSpPr>
        <xdr:cNvPr id="136" name="【体育館・プール】&#10;一人当たり面積該当値テキスト"/>
        <xdr:cNvSpPr txBox="1"/>
      </xdr:nvSpPr>
      <xdr:spPr>
        <a:xfrm>
          <a:off x="10515600" y="106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137" name="楕円 136"/>
        <xdr:cNvSpPr/>
      </xdr:nvSpPr>
      <xdr:spPr>
        <a:xfrm>
          <a:off x="958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158306</xdr:rowOff>
    </xdr:to>
    <xdr:cxnSp macro="">
      <xdr:nvCxnSpPr>
        <xdr:cNvPr id="138" name="直線コネクタ 137"/>
        <xdr:cNvCxnSpPr/>
      </xdr:nvCxnSpPr>
      <xdr:spPr>
        <a:xfrm>
          <a:off x="9639300" y="1078763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65786</xdr:rowOff>
    </xdr:from>
    <xdr:to>
      <xdr:col>46</xdr:col>
      <xdr:colOff>38100</xdr:colOff>
      <xdr:row>59</xdr:row>
      <xdr:rowOff>167386</xdr:rowOff>
    </xdr:to>
    <xdr:sp macro="" textlink="">
      <xdr:nvSpPr>
        <xdr:cNvPr id="139" name="楕円 138"/>
        <xdr:cNvSpPr/>
      </xdr:nvSpPr>
      <xdr:spPr>
        <a:xfrm>
          <a:off x="8699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116586</xdr:rowOff>
    </xdr:from>
    <xdr:to>
      <xdr:col>50</xdr:col>
      <xdr:colOff>114300</xdr:colOff>
      <xdr:row>62</xdr:row>
      <xdr:rowOff>157734</xdr:rowOff>
    </xdr:to>
    <xdr:cxnSp macro="">
      <xdr:nvCxnSpPr>
        <xdr:cNvPr id="140" name="直線コネクタ 139"/>
        <xdr:cNvCxnSpPr/>
      </xdr:nvCxnSpPr>
      <xdr:spPr>
        <a:xfrm>
          <a:off x="8750300" y="10232136"/>
          <a:ext cx="889000" cy="5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28211</xdr:rowOff>
    </xdr:from>
    <xdr:ext cx="469744" cy="259045"/>
    <xdr:sp macro="" textlink="">
      <xdr:nvSpPr>
        <xdr:cNvPr id="141" name="n_1mainValue【体育館・プール】&#10;一人当たり面積"/>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12463</xdr:rowOff>
    </xdr:from>
    <xdr:ext cx="469744" cy="259045"/>
    <xdr:sp macro="" textlink="">
      <xdr:nvSpPr>
        <xdr:cNvPr id="142" name="n_2mainValue【体育館・プール】&#10;一人当たり面積"/>
        <xdr:cNvSpPr txBox="1"/>
      </xdr:nvSpPr>
      <xdr:spPr>
        <a:xfrm>
          <a:off x="8515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3"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6"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8"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9" name="フローチャート: 判断 17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0"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186" name="楕円 185"/>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88191</xdr:rowOff>
    </xdr:from>
    <xdr:ext cx="405111" cy="259045"/>
    <xdr:sp macro="" textlink="">
      <xdr:nvSpPr>
        <xdr:cNvPr id="187" name="【福祉施設】&#10;有形固定資産減価償却率該当値テキスト"/>
        <xdr:cNvSpPr txBox="1"/>
      </xdr:nvSpPr>
      <xdr:spPr>
        <a:xfrm>
          <a:off x="4673600"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188" name="楕円 187"/>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11974</xdr:rowOff>
    </xdr:to>
    <xdr:cxnSp macro="">
      <xdr:nvCxnSpPr>
        <xdr:cNvPr id="189" name="直線コネクタ 188"/>
        <xdr:cNvCxnSpPr/>
      </xdr:nvCxnSpPr>
      <xdr:spPr>
        <a:xfrm flipV="1">
          <a:off x="3797300" y="14219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152219</xdr:rowOff>
    </xdr:from>
    <xdr:to>
      <xdr:col>15</xdr:col>
      <xdr:colOff>101600</xdr:colOff>
      <xdr:row>83</xdr:row>
      <xdr:rowOff>82369</xdr:rowOff>
    </xdr:to>
    <xdr:sp macro="" textlink="">
      <xdr:nvSpPr>
        <xdr:cNvPr id="190" name="楕円 189"/>
        <xdr:cNvSpPr/>
      </xdr:nvSpPr>
      <xdr:spPr>
        <a:xfrm>
          <a:off x="2857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31569</xdr:rowOff>
    </xdr:to>
    <xdr:cxnSp macro="">
      <xdr:nvCxnSpPr>
        <xdr:cNvPr id="191" name="直線コネクタ 190"/>
        <xdr:cNvCxnSpPr/>
      </xdr:nvCxnSpPr>
      <xdr:spPr>
        <a:xfrm flipV="1">
          <a:off x="2908300" y="1424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192" name="n_1mainValue【福祉施設】&#10;有形固定資産減価償却率"/>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73496</xdr:rowOff>
    </xdr:from>
    <xdr:ext cx="405111" cy="259045"/>
    <xdr:sp macro="" textlink="">
      <xdr:nvSpPr>
        <xdr:cNvPr id="193" name="n_2mainValue【福祉施設】&#10;有形固定資産減価償却率"/>
        <xdr:cNvSpPr txBox="1"/>
      </xdr:nvSpPr>
      <xdr:spPr>
        <a:xfrm>
          <a:off x="2705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24"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27"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9"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31"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37" name="楕円 236"/>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238"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98334</xdr:rowOff>
    </xdr:from>
    <xdr:to>
      <xdr:col>50</xdr:col>
      <xdr:colOff>165100</xdr:colOff>
      <xdr:row>85</xdr:row>
      <xdr:rowOff>28484</xdr:rowOff>
    </xdr:to>
    <xdr:sp macro="" textlink="">
      <xdr:nvSpPr>
        <xdr:cNvPr id="239" name="楕円 238"/>
        <xdr:cNvSpPr/>
      </xdr:nvSpPr>
      <xdr:spPr>
        <a:xfrm>
          <a:off x="9588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84</xdr:row>
      <xdr:rowOff>152400</xdr:rowOff>
    </xdr:to>
    <xdr:cxnSp macro="">
      <xdr:nvCxnSpPr>
        <xdr:cNvPr id="240" name="直線コネクタ 239"/>
        <xdr:cNvCxnSpPr/>
      </xdr:nvCxnSpPr>
      <xdr:spPr>
        <a:xfrm>
          <a:off x="9639300" y="1455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99423</xdr:rowOff>
    </xdr:from>
    <xdr:to>
      <xdr:col>46</xdr:col>
      <xdr:colOff>38100</xdr:colOff>
      <xdr:row>85</xdr:row>
      <xdr:rowOff>29573</xdr:rowOff>
    </xdr:to>
    <xdr:sp macro="" textlink="">
      <xdr:nvSpPr>
        <xdr:cNvPr id="241" name="楕円 240"/>
        <xdr:cNvSpPr/>
      </xdr:nvSpPr>
      <xdr:spPr>
        <a:xfrm>
          <a:off x="8699500" y="145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149134</xdr:rowOff>
    </xdr:from>
    <xdr:to>
      <xdr:col>50</xdr:col>
      <xdr:colOff>114300</xdr:colOff>
      <xdr:row>84</xdr:row>
      <xdr:rowOff>150223</xdr:rowOff>
    </xdr:to>
    <xdr:cxnSp macro="">
      <xdr:nvCxnSpPr>
        <xdr:cNvPr id="242" name="直線コネクタ 241"/>
        <xdr:cNvCxnSpPr/>
      </xdr:nvCxnSpPr>
      <xdr:spPr>
        <a:xfrm flipV="1">
          <a:off x="8750300" y="145509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243" name="n_1mainValue【福祉施設】&#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20700</xdr:rowOff>
    </xdr:from>
    <xdr:ext cx="469744" cy="259045"/>
    <xdr:sp macro="" textlink="">
      <xdr:nvSpPr>
        <xdr:cNvPr id="244" name="n_2mainValue【福祉施設】&#10;一人当たり面積"/>
        <xdr:cNvSpPr txBox="1"/>
      </xdr:nvSpPr>
      <xdr:spPr>
        <a:xfrm>
          <a:off x="8515427" y="1459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7" name="テキスト ボックス 2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8" name="直線コネクタ 2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9" name="テキスト ボックス 2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0" name="直線コネクタ 2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1" name="テキスト ボックス 2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2" name="直線コネクタ 2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3" name="テキスト ボックス 2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4" name="直線コネクタ 2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5" name="テキスト ボックス 2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6" name="直線コネクタ 2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7" name="テキスト ボックス 29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8" name="直線コネクタ 2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9" name="テキスト ボックス 2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01" name="直線コネクタ 300"/>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02"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03" name="直線コネクタ 30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04"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05" name="直線コネクタ 304"/>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06"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07" name="フローチャート: 判断 306"/>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08" name="フローチャート: 判断 307"/>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09"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10" name="フローチャート: 判断 309"/>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11"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2" name="フローチャート: 判断 311"/>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13"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4" name="テキスト ボックス 3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5" name="テキスト ボックス 3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6" name="テキスト ボックス 3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7" name="テキスト ボックス 3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8" name="テキスト ボックス 3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19" name="楕円 318"/>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320" name="【保健センター・保健所】&#10;有形固定資産減価償却率該当値テキスト"/>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321" name="楕円 320"/>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322" name="直線コネクタ 321"/>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323" name="楕円 322"/>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324" name="直線コネクタ 323"/>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325"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326"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37" name="直線コネクタ 3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38" name="テキスト ボックス 3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39" name="直線コネクタ 3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40" name="テキスト ボックス 3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41" name="直線コネクタ 3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42" name="テキスト ボックス 3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3" name="直線コネクタ 3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44" name="テキスト ボックス 3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5" name="直線コネクタ 3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6" name="テキスト ボックス 3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7" name="直線コネクタ 3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48" name="テキスト ボックス 3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352" name="直線コネクタ 351"/>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353"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354" name="直線コネクタ 353"/>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355"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356" name="直線コネクタ 355"/>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357"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358" name="フローチャート: 判断 357"/>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359" name="フローチャート: 判断 358"/>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360"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361" name="フローチャート: 判断 360"/>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362"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363" name="フローチャート: 判断 362"/>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364"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370" name="楕円 369"/>
        <xdr:cNvSpPr/>
      </xdr:nvSpPr>
      <xdr:spPr>
        <a:xfrm>
          <a:off x="22110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371" name="【保健センター・保健所】&#10;一人当たり面積該当値テキスト"/>
        <xdr:cNvSpPr txBox="1"/>
      </xdr:nvSpPr>
      <xdr:spPr>
        <a:xfrm>
          <a:off x="22199600" y="108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372" name="楕円 371"/>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373" name="直線コネクタ 372"/>
        <xdr:cNvCxnSpPr/>
      </xdr:nvCxnSpPr>
      <xdr:spPr>
        <a:xfrm>
          <a:off x="21323300" y="1100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374" name="楕円 373"/>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375" name="直線コネクタ 374"/>
        <xdr:cNvCxnSpPr/>
      </xdr:nvCxnSpPr>
      <xdr:spPr>
        <a:xfrm>
          <a:off x="204343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77850</xdr:rowOff>
    </xdr:from>
    <xdr:ext cx="469744" cy="259045"/>
    <xdr:sp macro="" textlink="">
      <xdr:nvSpPr>
        <xdr:cNvPr id="376" name="n_1mainValue【保健センター・保健所】&#10;一人当たり面積"/>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377" name="n_2mainValue【保健センター・保健所】&#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8" name="テキスト ボックス 3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0" name="テキスト ボックス 3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02" name="直線コネクタ 401"/>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03"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04" name="直線コネクタ 40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05"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06" name="直線コネクタ 405"/>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07"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08" name="フローチャート: 判断 407"/>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09" name="フローチャート: 判断 40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10"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11" name="フローチャート: 判断 41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12"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13" name="フローチャート: 判断 41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1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20" name="楕円 419"/>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421" name="【消防施設】&#10;有形固定資産減価償却率該当値テキスト"/>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422" name="楕円 421"/>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81</xdr:row>
      <xdr:rowOff>167639</xdr:rowOff>
    </xdr:to>
    <xdr:cxnSp macro="">
      <xdr:nvCxnSpPr>
        <xdr:cNvPr id="423" name="直線コネクタ 422"/>
        <xdr:cNvCxnSpPr/>
      </xdr:nvCxnSpPr>
      <xdr:spPr>
        <a:xfrm flipV="1">
          <a:off x="15481300" y="14051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424" name="楕円 423"/>
        <xdr:cNvSpPr/>
      </xdr:nvSpPr>
      <xdr:spPr>
        <a:xfrm>
          <a:off x="14541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139064</xdr:rowOff>
    </xdr:to>
    <xdr:cxnSp macro="">
      <xdr:nvCxnSpPr>
        <xdr:cNvPr id="425" name="直線コネクタ 424"/>
        <xdr:cNvCxnSpPr/>
      </xdr:nvCxnSpPr>
      <xdr:spPr>
        <a:xfrm flipV="1">
          <a:off x="14592300" y="1405508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38116</xdr:rowOff>
    </xdr:from>
    <xdr:ext cx="405111" cy="259045"/>
    <xdr:sp macro="" textlink="">
      <xdr:nvSpPr>
        <xdr:cNvPr id="426" name="n_1mainValue【消防施設】&#10;有形固定資産減価償却率"/>
        <xdr:cNvSpPr txBox="1"/>
      </xdr:nvSpPr>
      <xdr:spPr>
        <a:xfrm>
          <a:off x="15266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34941</xdr:rowOff>
    </xdr:from>
    <xdr:ext cx="405111" cy="259045"/>
    <xdr:sp macro="" textlink="">
      <xdr:nvSpPr>
        <xdr:cNvPr id="427" name="n_2mainValue【消防施設】&#10;有形固定資産減価償却率"/>
        <xdr:cNvSpPr txBox="1"/>
      </xdr:nvSpPr>
      <xdr:spPr>
        <a:xfrm>
          <a:off x="14389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8" name="直線コネクタ 4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9" name="テキスト ボックス 4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0" name="直線コネクタ 4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1" name="テキスト ボックス 4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2" name="直線コネクタ 4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3" name="テキスト ボックス 4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4" name="直線コネクタ 4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5" name="テキスト ボックス 4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49" name="直線コネクタ 44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5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51" name="直線コネクタ 45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5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53" name="直線コネクタ 45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5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55" name="フローチャート: 判断 45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56" name="フローチャート: 判断 45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5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58" name="フローチャート: 判断 45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59"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60" name="フローチャート: 判断 459"/>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6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2" name="テキスト ボックス 4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132690</xdr:rowOff>
    </xdr:from>
    <xdr:to>
      <xdr:col>116</xdr:col>
      <xdr:colOff>114300</xdr:colOff>
      <xdr:row>86</xdr:row>
      <xdr:rowOff>62840</xdr:rowOff>
    </xdr:to>
    <xdr:sp macro="" textlink="">
      <xdr:nvSpPr>
        <xdr:cNvPr id="467" name="楕円 466"/>
        <xdr:cNvSpPr/>
      </xdr:nvSpPr>
      <xdr:spPr>
        <a:xfrm>
          <a:off x="221107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47617</xdr:rowOff>
    </xdr:from>
    <xdr:ext cx="469744" cy="259045"/>
    <xdr:sp macro="" textlink="">
      <xdr:nvSpPr>
        <xdr:cNvPr id="468" name="【消防施設】&#10;一人当たり面積該当値テキスト"/>
        <xdr:cNvSpPr txBox="1"/>
      </xdr:nvSpPr>
      <xdr:spPr>
        <a:xfrm>
          <a:off x="22199600" y="146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132690</xdr:rowOff>
    </xdr:from>
    <xdr:to>
      <xdr:col>112</xdr:col>
      <xdr:colOff>38100</xdr:colOff>
      <xdr:row>86</xdr:row>
      <xdr:rowOff>62840</xdr:rowOff>
    </xdr:to>
    <xdr:sp macro="" textlink="">
      <xdr:nvSpPr>
        <xdr:cNvPr id="469" name="楕円 468"/>
        <xdr:cNvSpPr/>
      </xdr:nvSpPr>
      <xdr:spPr>
        <a:xfrm>
          <a:off x="21272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12040</xdr:rowOff>
    </xdr:from>
    <xdr:to>
      <xdr:col>116</xdr:col>
      <xdr:colOff>63500</xdr:colOff>
      <xdr:row>86</xdr:row>
      <xdr:rowOff>12040</xdr:rowOff>
    </xdr:to>
    <xdr:cxnSp macro="">
      <xdr:nvCxnSpPr>
        <xdr:cNvPr id="470" name="直線コネクタ 469"/>
        <xdr:cNvCxnSpPr/>
      </xdr:nvCxnSpPr>
      <xdr:spPr>
        <a:xfrm>
          <a:off x="21323300" y="1475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151892</xdr:rowOff>
    </xdr:from>
    <xdr:to>
      <xdr:col>107</xdr:col>
      <xdr:colOff>101600</xdr:colOff>
      <xdr:row>86</xdr:row>
      <xdr:rowOff>82042</xdr:rowOff>
    </xdr:to>
    <xdr:sp macro="" textlink="">
      <xdr:nvSpPr>
        <xdr:cNvPr id="471" name="楕円 470"/>
        <xdr:cNvSpPr/>
      </xdr:nvSpPr>
      <xdr:spPr>
        <a:xfrm>
          <a:off x="20383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12040</xdr:rowOff>
    </xdr:from>
    <xdr:to>
      <xdr:col>111</xdr:col>
      <xdr:colOff>177800</xdr:colOff>
      <xdr:row>86</xdr:row>
      <xdr:rowOff>31242</xdr:rowOff>
    </xdr:to>
    <xdr:cxnSp macro="">
      <xdr:nvCxnSpPr>
        <xdr:cNvPr id="472" name="直線コネクタ 471"/>
        <xdr:cNvCxnSpPr/>
      </xdr:nvCxnSpPr>
      <xdr:spPr>
        <a:xfrm flipV="1">
          <a:off x="20434300" y="1475674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53967</xdr:rowOff>
    </xdr:from>
    <xdr:ext cx="469744" cy="259045"/>
    <xdr:sp macro="" textlink="">
      <xdr:nvSpPr>
        <xdr:cNvPr id="473" name="n_1mainValue【消防施設】&#10;一人当たり面積"/>
        <xdr:cNvSpPr txBox="1"/>
      </xdr:nvSpPr>
      <xdr:spPr>
        <a:xfrm>
          <a:off x="210757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73169</xdr:rowOff>
    </xdr:from>
    <xdr:ext cx="469744" cy="259045"/>
    <xdr:sp macro="" textlink="">
      <xdr:nvSpPr>
        <xdr:cNvPr id="474" name="n_2mainValue【消防施設】&#10;一人当たり面積"/>
        <xdr:cNvSpPr txBox="1"/>
      </xdr:nvSpPr>
      <xdr:spPr>
        <a:xfrm>
          <a:off x="20199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00" name="直線コネクタ 49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0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02" name="直線コネクタ 50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4" name="直線コネクタ 5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05"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06" name="フローチャート: 判断 50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07" name="フローチャート: 判断 50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08"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09" name="フローチャート: 判断 50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10"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11" name="フローチャート: 判断 51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12"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165826</xdr:rowOff>
    </xdr:from>
    <xdr:to>
      <xdr:col>85</xdr:col>
      <xdr:colOff>177800</xdr:colOff>
      <xdr:row>104</xdr:row>
      <xdr:rowOff>95976</xdr:rowOff>
    </xdr:to>
    <xdr:sp macro="" textlink="">
      <xdr:nvSpPr>
        <xdr:cNvPr id="518" name="楕円 517"/>
        <xdr:cNvSpPr/>
      </xdr:nvSpPr>
      <xdr:spPr>
        <a:xfrm>
          <a:off x="16268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144253</xdr:rowOff>
    </xdr:from>
    <xdr:ext cx="405111" cy="259045"/>
    <xdr:sp macro="" textlink="">
      <xdr:nvSpPr>
        <xdr:cNvPr id="519" name="【庁舎】&#10;有形固定資産減価償却率該当値テキスト"/>
        <xdr:cNvSpPr txBox="1"/>
      </xdr:nvSpPr>
      <xdr:spPr>
        <a:xfrm>
          <a:off x="16357600"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520" name="楕円 519"/>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92529</xdr:rowOff>
    </xdr:to>
    <xdr:cxnSp macro="">
      <xdr:nvCxnSpPr>
        <xdr:cNvPr id="521" name="直線コネクタ 520"/>
        <xdr:cNvCxnSpPr/>
      </xdr:nvCxnSpPr>
      <xdr:spPr>
        <a:xfrm flipV="1">
          <a:off x="15481300" y="1787597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22" name="楕円 521"/>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92529</xdr:rowOff>
    </xdr:from>
    <xdr:to>
      <xdr:col>81</xdr:col>
      <xdr:colOff>50800</xdr:colOff>
      <xdr:row>104</xdr:row>
      <xdr:rowOff>141514</xdr:rowOff>
    </xdr:to>
    <xdr:cxnSp macro="">
      <xdr:nvCxnSpPr>
        <xdr:cNvPr id="523" name="直線コネクタ 522"/>
        <xdr:cNvCxnSpPr/>
      </xdr:nvCxnSpPr>
      <xdr:spPr>
        <a:xfrm flipV="1">
          <a:off x="14592300" y="17923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524" name="n_1main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525" name="n_2main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6" name="テキスト ボックス 5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8" name="テキスト ボックス 5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52" name="直線コネクタ 551"/>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53"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54" name="直線コネクタ 55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55"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56" name="直線コネクタ 555"/>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57"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58" name="フローチャート: 判断 557"/>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59" name="フローチャート: 判断 558"/>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6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61" name="フローチャート: 判断 56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6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63" name="フローチャート: 判断 562"/>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64"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570" name="楕円 569"/>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571"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572" name="楕円 571"/>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573" name="直線コネクタ 572"/>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574" name="楕円 573"/>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575" name="直線コネクタ 574"/>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57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577"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西館（体育館）や総合福祉会館、庁舎（保健センター含む）等、まだ老朽化とまではいかない施設もいくつかあるので、各施設の長寿命化計画を整備し、計画的な施設管理を行うことで、無駄のない改修や修繕を進め、より良い状態で長く適正に使える施設管理の実施に努める。また、現在ない施設については、近隣市町村との広域連携の中で、施設（設備）の相互利用を進め、住民生活に支障をきたさない対応を今後も図るとともに、新たな施設建設ばかりを推進するのではなく、既存の施設の有効活用を推進し、財政規模に見合う資産の保持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が微増したことなどにより、財政力指数はわずかに上昇する結果となった。目に見えた人口の減少や税収の減などはまだないが、今後は確実に人口減少や高齢化が予測されており、財政力指数は下がっていく見込みであるため、人口減少対策による税収確保と、健康推進による社会保障関係支出を少しでも抑制するための努力を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139398</xdr:rowOff>
    </xdr:to>
    <xdr:cxnSp macro="">
      <xdr:nvCxnSpPr>
        <xdr:cNvPr id="70" name="直線コネクタ 69"/>
        <xdr:cNvCxnSpPr/>
      </xdr:nvCxnSpPr>
      <xdr:spPr>
        <a:xfrm flipV="1">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150888</xdr:rowOff>
    </xdr:to>
    <xdr:cxnSp macro="">
      <xdr:nvCxnSpPr>
        <xdr:cNvPr id="73" name="直線コネクタ 72"/>
        <xdr:cNvCxnSpPr/>
      </xdr:nvCxnSpPr>
      <xdr:spPr>
        <a:xfrm flipV="1">
          <a:off x="3225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150888</xdr:rowOff>
    </xdr:to>
    <xdr:cxnSp macro="">
      <xdr:nvCxnSpPr>
        <xdr:cNvPr id="76" name="直線コネクタ 75"/>
        <xdr:cNvCxnSpPr/>
      </xdr:nvCxnSpPr>
      <xdr:spPr>
        <a:xfrm>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xdr:cNvCxnSpPr/>
      </xdr:nvCxnSpPr>
      <xdr:spPr>
        <a:xfrm>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年々増加し、人件費や物件費の膨らみも顕著であるため、比率が上昇傾向にある。急激な人件費の抑制は困難なため、委託の見直しや大胆な事業の改革など、全ての事務事業の見直しを進め、優先度の低い事業について計画的に廃止・縮小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40852</xdr:rowOff>
    </xdr:from>
    <xdr:to>
      <xdr:col>23</xdr:col>
      <xdr:colOff>133350</xdr:colOff>
      <xdr:row>65</xdr:row>
      <xdr:rowOff>44873</xdr:rowOff>
    </xdr:to>
    <xdr:cxnSp macro="">
      <xdr:nvCxnSpPr>
        <xdr:cNvPr id="133" name="直線コネクタ 132"/>
        <xdr:cNvCxnSpPr/>
      </xdr:nvCxnSpPr>
      <xdr:spPr>
        <a:xfrm>
          <a:off x="4114800" y="1118510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40852</xdr:rowOff>
    </xdr:to>
    <xdr:cxnSp macro="">
      <xdr:nvCxnSpPr>
        <xdr:cNvPr id="136" name="直線コネクタ 135"/>
        <xdr:cNvCxnSpPr/>
      </xdr:nvCxnSpPr>
      <xdr:spPr>
        <a:xfrm>
          <a:off x="3225800" y="1096391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7196</xdr:rowOff>
    </xdr:to>
    <xdr:cxnSp macro="">
      <xdr:nvCxnSpPr>
        <xdr:cNvPr id="139" name="直線コネクタ 138"/>
        <xdr:cNvCxnSpPr/>
      </xdr:nvCxnSpPr>
      <xdr:spPr>
        <a:xfrm flipV="1">
          <a:off x="2336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139912</xdr:rowOff>
    </xdr:to>
    <xdr:cxnSp macro="">
      <xdr:nvCxnSpPr>
        <xdr:cNvPr id="142" name="直線コネクタ 141"/>
        <xdr:cNvCxnSpPr/>
      </xdr:nvCxnSpPr>
      <xdr:spPr>
        <a:xfrm flipV="1">
          <a:off x="1447800" y="109799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161502</xdr:rowOff>
    </xdr:from>
    <xdr:to>
      <xdr:col>19</xdr:col>
      <xdr:colOff>184150</xdr:colOff>
      <xdr:row>65</xdr:row>
      <xdr:rowOff>91652</xdr:rowOff>
    </xdr:to>
    <xdr:sp macro="" textlink="">
      <xdr:nvSpPr>
        <xdr:cNvPr id="154" name="楕円 153"/>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76429</xdr:rowOff>
    </xdr:from>
    <xdr:ext cx="736600" cy="259045"/>
    <xdr:sp macro="" textlink="">
      <xdr:nvSpPr>
        <xdr:cNvPr id="155" name="テキスト ボックス 154"/>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7" name="テキスト ボックス 156"/>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9" name="テキスト ボックス 158"/>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60" name="楕円 159"/>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61" name="テキスト ボックス 160"/>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も増えており、人件費が年々上昇している。物件費は、特に委託料が増加している。委託内容について再度見直しを行い、必要な内容を適正な経費で行っていくよう努めなければならない。事務事業の見直しの中で、適正な人員配置を行うことで、人件費と物件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46368</xdr:rowOff>
    </xdr:from>
    <xdr:to>
      <xdr:col>23</xdr:col>
      <xdr:colOff>133350</xdr:colOff>
      <xdr:row>81</xdr:row>
      <xdr:rowOff>82679</xdr:rowOff>
    </xdr:to>
    <xdr:cxnSp macro="">
      <xdr:nvCxnSpPr>
        <xdr:cNvPr id="198" name="直線コネクタ 197"/>
        <xdr:cNvCxnSpPr/>
      </xdr:nvCxnSpPr>
      <xdr:spPr>
        <a:xfrm>
          <a:off x="4114800" y="13933818"/>
          <a:ext cx="8382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1251</xdr:rowOff>
    </xdr:from>
    <xdr:to>
      <xdr:col>19</xdr:col>
      <xdr:colOff>133350</xdr:colOff>
      <xdr:row>81</xdr:row>
      <xdr:rowOff>46368</xdr:rowOff>
    </xdr:to>
    <xdr:cxnSp macro="">
      <xdr:nvCxnSpPr>
        <xdr:cNvPr id="201" name="直線コネクタ 200"/>
        <xdr:cNvCxnSpPr/>
      </xdr:nvCxnSpPr>
      <xdr:spPr>
        <a:xfrm>
          <a:off x="3225800" y="13888701"/>
          <a:ext cx="8890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156521</xdr:rowOff>
    </xdr:from>
    <xdr:to>
      <xdr:col>15</xdr:col>
      <xdr:colOff>82550</xdr:colOff>
      <xdr:row>81</xdr:row>
      <xdr:rowOff>1251</xdr:rowOff>
    </xdr:to>
    <xdr:cxnSp macro="">
      <xdr:nvCxnSpPr>
        <xdr:cNvPr id="204" name="直線コネクタ 203"/>
        <xdr:cNvCxnSpPr/>
      </xdr:nvCxnSpPr>
      <xdr:spPr>
        <a:xfrm>
          <a:off x="2336800" y="13872521"/>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124144</xdr:rowOff>
    </xdr:from>
    <xdr:to>
      <xdr:col>11</xdr:col>
      <xdr:colOff>31750</xdr:colOff>
      <xdr:row>80</xdr:row>
      <xdr:rowOff>156521</xdr:rowOff>
    </xdr:to>
    <xdr:cxnSp macro="">
      <xdr:nvCxnSpPr>
        <xdr:cNvPr id="207" name="直線コネクタ 206"/>
        <xdr:cNvCxnSpPr/>
      </xdr:nvCxnSpPr>
      <xdr:spPr>
        <a:xfrm>
          <a:off x="1447800" y="13840144"/>
          <a:ext cx="889000" cy="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31879</xdr:rowOff>
    </xdr:from>
    <xdr:to>
      <xdr:col>23</xdr:col>
      <xdr:colOff>184150</xdr:colOff>
      <xdr:row>81</xdr:row>
      <xdr:rowOff>133479</xdr:rowOff>
    </xdr:to>
    <xdr:sp macro="" textlink="">
      <xdr:nvSpPr>
        <xdr:cNvPr id="217" name="楕円 216"/>
        <xdr:cNvSpPr/>
      </xdr:nvSpPr>
      <xdr:spPr>
        <a:xfrm>
          <a:off x="4902200" y="13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124606</xdr:rowOff>
    </xdr:from>
    <xdr:ext cx="762000" cy="259045"/>
    <xdr:sp macro="" textlink="">
      <xdr:nvSpPr>
        <xdr:cNvPr id="218" name="人件費・物件費等の状況該当値テキスト"/>
        <xdr:cNvSpPr txBox="1"/>
      </xdr:nvSpPr>
      <xdr:spPr>
        <a:xfrm>
          <a:off x="5041900" y="138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167018</xdr:rowOff>
    </xdr:from>
    <xdr:to>
      <xdr:col>19</xdr:col>
      <xdr:colOff>184150</xdr:colOff>
      <xdr:row>81</xdr:row>
      <xdr:rowOff>97168</xdr:rowOff>
    </xdr:to>
    <xdr:sp macro="" textlink="">
      <xdr:nvSpPr>
        <xdr:cNvPr id="219" name="楕円 218"/>
        <xdr:cNvSpPr/>
      </xdr:nvSpPr>
      <xdr:spPr>
        <a:xfrm>
          <a:off x="4064000" y="13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107345</xdr:rowOff>
    </xdr:from>
    <xdr:ext cx="736600" cy="259045"/>
    <xdr:sp macro="" textlink="">
      <xdr:nvSpPr>
        <xdr:cNvPr id="220" name="テキスト ボックス 219"/>
        <xdr:cNvSpPr txBox="1"/>
      </xdr:nvSpPr>
      <xdr:spPr>
        <a:xfrm>
          <a:off x="3733800" y="1365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121901</xdr:rowOff>
    </xdr:from>
    <xdr:to>
      <xdr:col>15</xdr:col>
      <xdr:colOff>133350</xdr:colOff>
      <xdr:row>81</xdr:row>
      <xdr:rowOff>52051</xdr:rowOff>
    </xdr:to>
    <xdr:sp macro="" textlink="">
      <xdr:nvSpPr>
        <xdr:cNvPr id="221" name="楕円 220"/>
        <xdr:cNvSpPr/>
      </xdr:nvSpPr>
      <xdr:spPr>
        <a:xfrm>
          <a:off x="3175000" y="13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62228</xdr:rowOff>
    </xdr:from>
    <xdr:ext cx="762000" cy="259045"/>
    <xdr:sp macro="" textlink="">
      <xdr:nvSpPr>
        <xdr:cNvPr id="222" name="テキスト ボックス 221"/>
        <xdr:cNvSpPr txBox="1"/>
      </xdr:nvSpPr>
      <xdr:spPr>
        <a:xfrm>
          <a:off x="2844800" y="1360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105721</xdr:rowOff>
    </xdr:from>
    <xdr:to>
      <xdr:col>11</xdr:col>
      <xdr:colOff>82550</xdr:colOff>
      <xdr:row>81</xdr:row>
      <xdr:rowOff>35871</xdr:rowOff>
    </xdr:to>
    <xdr:sp macro="" textlink="">
      <xdr:nvSpPr>
        <xdr:cNvPr id="223" name="楕円 222"/>
        <xdr:cNvSpPr/>
      </xdr:nvSpPr>
      <xdr:spPr>
        <a:xfrm>
          <a:off x="2286000" y="138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46048</xdr:rowOff>
    </xdr:from>
    <xdr:ext cx="762000" cy="259045"/>
    <xdr:sp macro="" textlink="">
      <xdr:nvSpPr>
        <xdr:cNvPr id="224" name="テキスト ボックス 223"/>
        <xdr:cNvSpPr txBox="1"/>
      </xdr:nvSpPr>
      <xdr:spPr>
        <a:xfrm>
          <a:off x="1955800" y="135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73344</xdr:rowOff>
    </xdr:from>
    <xdr:to>
      <xdr:col>7</xdr:col>
      <xdr:colOff>31750</xdr:colOff>
      <xdr:row>81</xdr:row>
      <xdr:rowOff>3494</xdr:rowOff>
    </xdr:to>
    <xdr:sp macro="" textlink="">
      <xdr:nvSpPr>
        <xdr:cNvPr id="225" name="楕円 224"/>
        <xdr:cNvSpPr/>
      </xdr:nvSpPr>
      <xdr:spPr>
        <a:xfrm>
          <a:off x="1397000" y="13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13671</xdr:rowOff>
    </xdr:from>
    <xdr:ext cx="762000" cy="259045"/>
    <xdr:sp macro="" textlink="">
      <xdr:nvSpPr>
        <xdr:cNvPr id="226" name="テキスト ボックス 225"/>
        <xdr:cNvSpPr txBox="1"/>
      </xdr:nvSpPr>
      <xdr:spPr>
        <a:xfrm>
          <a:off x="1066800" y="135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やや下回る状況となっている。年齢毎の職員配置に偏りがあり、平均給与月額が今後、増えていくことが予想されるため、より一層、適正な給与体系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55739</xdr:rowOff>
    </xdr:to>
    <xdr:cxnSp macro="">
      <xdr:nvCxnSpPr>
        <xdr:cNvPr id="260" name="直線コネクタ 259"/>
        <xdr:cNvCxnSpPr/>
      </xdr:nvCxnSpPr>
      <xdr:spPr>
        <a:xfrm>
          <a:off x="16179800" y="144039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125589</xdr:rowOff>
    </xdr:to>
    <xdr:cxnSp macro="">
      <xdr:nvCxnSpPr>
        <xdr:cNvPr id="263" name="直線コネクタ 262"/>
        <xdr:cNvCxnSpPr/>
      </xdr:nvCxnSpPr>
      <xdr:spPr>
        <a:xfrm flipV="1">
          <a:off x="15290800" y="144039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125589</xdr:rowOff>
    </xdr:to>
    <xdr:cxnSp macro="">
      <xdr:nvCxnSpPr>
        <xdr:cNvPr id="266" name="直線コネクタ 265"/>
        <xdr:cNvCxnSpPr/>
      </xdr:nvCxnSpPr>
      <xdr:spPr>
        <a:xfrm>
          <a:off x="14401800" y="146184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45155</xdr:rowOff>
    </xdr:to>
    <xdr:cxnSp macro="">
      <xdr:nvCxnSpPr>
        <xdr:cNvPr id="269" name="直線コネクタ 268"/>
        <xdr:cNvCxnSpPr/>
      </xdr:nvCxnSpPr>
      <xdr:spPr>
        <a:xfrm>
          <a:off x="13512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9" name="楕円 278"/>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80"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5" name="楕円 284"/>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6" name="テキスト ボックス 285"/>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7" name="楕円 286"/>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8" name="テキスト ボックス 287"/>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当たりの職員数は類似団体を下回り、育児休暇、短時間勤務制度、部分休業制度の普及や事務事業の増加により、一人当たりの職員の業務負担は増加している。人材派遣や嘱託職員の数も増え、実質的な人件費は増加が続いている。事業の見直しや定員管理計画の見直しも視野に入れ、適正な人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145097</xdr:rowOff>
    </xdr:from>
    <xdr:to>
      <xdr:col>81</xdr:col>
      <xdr:colOff>44450</xdr:colOff>
      <xdr:row>58</xdr:row>
      <xdr:rowOff>148717</xdr:rowOff>
    </xdr:to>
    <xdr:cxnSp macro="">
      <xdr:nvCxnSpPr>
        <xdr:cNvPr id="319" name="直線コネクタ 318"/>
        <xdr:cNvCxnSpPr/>
      </xdr:nvCxnSpPr>
      <xdr:spPr>
        <a:xfrm>
          <a:off x="16179800" y="1008919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145097</xdr:rowOff>
    </xdr:from>
    <xdr:to>
      <xdr:col>77</xdr:col>
      <xdr:colOff>44450</xdr:colOff>
      <xdr:row>59</xdr:row>
      <xdr:rowOff>2604</xdr:rowOff>
    </xdr:to>
    <xdr:cxnSp macro="">
      <xdr:nvCxnSpPr>
        <xdr:cNvPr id="322" name="直線コネクタ 321"/>
        <xdr:cNvCxnSpPr/>
      </xdr:nvCxnSpPr>
      <xdr:spPr>
        <a:xfrm flipV="1">
          <a:off x="15290800" y="100891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157163</xdr:rowOff>
    </xdr:from>
    <xdr:to>
      <xdr:col>72</xdr:col>
      <xdr:colOff>203200</xdr:colOff>
      <xdr:row>59</xdr:row>
      <xdr:rowOff>2604</xdr:rowOff>
    </xdr:to>
    <xdr:cxnSp macro="">
      <xdr:nvCxnSpPr>
        <xdr:cNvPr id="325" name="直線コネクタ 324"/>
        <xdr:cNvCxnSpPr/>
      </xdr:nvCxnSpPr>
      <xdr:spPr>
        <a:xfrm>
          <a:off x="14401800" y="101012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121571</xdr:rowOff>
    </xdr:from>
    <xdr:to>
      <xdr:col>68</xdr:col>
      <xdr:colOff>152400</xdr:colOff>
      <xdr:row>58</xdr:row>
      <xdr:rowOff>157163</xdr:rowOff>
    </xdr:to>
    <xdr:cxnSp macro="">
      <xdr:nvCxnSpPr>
        <xdr:cNvPr id="328" name="直線コネクタ 327"/>
        <xdr:cNvCxnSpPr/>
      </xdr:nvCxnSpPr>
      <xdr:spPr>
        <a:xfrm>
          <a:off x="13512800" y="10065671"/>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97917</xdr:rowOff>
    </xdr:from>
    <xdr:to>
      <xdr:col>81</xdr:col>
      <xdr:colOff>95250</xdr:colOff>
      <xdr:row>59</xdr:row>
      <xdr:rowOff>28067</xdr:rowOff>
    </xdr:to>
    <xdr:sp macro="" textlink="">
      <xdr:nvSpPr>
        <xdr:cNvPr id="338" name="楕円 337"/>
        <xdr:cNvSpPr/>
      </xdr:nvSpPr>
      <xdr:spPr>
        <a:xfrm>
          <a:off x="169672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19194</xdr:rowOff>
    </xdr:from>
    <xdr:ext cx="762000" cy="259045"/>
    <xdr:sp macro="" textlink="">
      <xdr:nvSpPr>
        <xdr:cNvPr id="339" name="定員管理の状況該当値テキスト"/>
        <xdr:cNvSpPr txBox="1"/>
      </xdr:nvSpPr>
      <xdr:spPr>
        <a:xfrm>
          <a:off x="17106900" y="996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94297</xdr:rowOff>
    </xdr:from>
    <xdr:to>
      <xdr:col>77</xdr:col>
      <xdr:colOff>95250</xdr:colOff>
      <xdr:row>59</xdr:row>
      <xdr:rowOff>24447</xdr:rowOff>
    </xdr:to>
    <xdr:sp macro="" textlink="">
      <xdr:nvSpPr>
        <xdr:cNvPr id="340" name="楕円 339"/>
        <xdr:cNvSpPr/>
      </xdr:nvSpPr>
      <xdr:spPr>
        <a:xfrm>
          <a:off x="16129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34624</xdr:rowOff>
    </xdr:from>
    <xdr:ext cx="736600" cy="259045"/>
    <xdr:sp macro="" textlink="">
      <xdr:nvSpPr>
        <xdr:cNvPr id="341" name="テキスト ボックス 340"/>
        <xdr:cNvSpPr txBox="1"/>
      </xdr:nvSpPr>
      <xdr:spPr>
        <a:xfrm>
          <a:off x="15798800" y="980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123254</xdr:rowOff>
    </xdr:from>
    <xdr:to>
      <xdr:col>73</xdr:col>
      <xdr:colOff>44450</xdr:colOff>
      <xdr:row>59</xdr:row>
      <xdr:rowOff>53404</xdr:rowOff>
    </xdr:to>
    <xdr:sp macro="" textlink="">
      <xdr:nvSpPr>
        <xdr:cNvPr id="342" name="楕円 341"/>
        <xdr:cNvSpPr/>
      </xdr:nvSpPr>
      <xdr:spPr>
        <a:xfrm>
          <a:off x="15240000" y="10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63581</xdr:rowOff>
    </xdr:from>
    <xdr:ext cx="762000" cy="259045"/>
    <xdr:sp macro="" textlink="">
      <xdr:nvSpPr>
        <xdr:cNvPr id="343" name="テキスト ボックス 342"/>
        <xdr:cNvSpPr txBox="1"/>
      </xdr:nvSpPr>
      <xdr:spPr>
        <a:xfrm>
          <a:off x="14909800" y="98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106363</xdr:rowOff>
    </xdr:from>
    <xdr:to>
      <xdr:col>68</xdr:col>
      <xdr:colOff>203200</xdr:colOff>
      <xdr:row>59</xdr:row>
      <xdr:rowOff>36513</xdr:rowOff>
    </xdr:to>
    <xdr:sp macro="" textlink="">
      <xdr:nvSpPr>
        <xdr:cNvPr id="344" name="楕円 343"/>
        <xdr:cNvSpPr/>
      </xdr:nvSpPr>
      <xdr:spPr>
        <a:xfrm>
          <a:off x="143510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46690</xdr:rowOff>
    </xdr:from>
    <xdr:ext cx="762000" cy="259045"/>
    <xdr:sp macro="" textlink="">
      <xdr:nvSpPr>
        <xdr:cNvPr id="345" name="テキスト ボックス 344"/>
        <xdr:cNvSpPr txBox="1"/>
      </xdr:nvSpPr>
      <xdr:spPr>
        <a:xfrm>
          <a:off x="14020800" y="98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70771</xdr:rowOff>
    </xdr:from>
    <xdr:to>
      <xdr:col>64</xdr:col>
      <xdr:colOff>152400</xdr:colOff>
      <xdr:row>59</xdr:row>
      <xdr:rowOff>921</xdr:rowOff>
    </xdr:to>
    <xdr:sp macro="" textlink="">
      <xdr:nvSpPr>
        <xdr:cNvPr id="346" name="楕円 345"/>
        <xdr:cNvSpPr/>
      </xdr:nvSpPr>
      <xdr:spPr>
        <a:xfrm>
          <a:off x="13462000" y="100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11098</xdr:rowOff>
    </xdr:from>
    <xdr:ext cx="762000" cy="259045"/>
    <xdr:sp macro="" textlink="">
      <xdr:nvSpPr>
        <xdr:cNvPr id="347" name="テキスト ボックス 346"/>
        <xdr:cNvSpPr txBox="1"/>
      </xdr:nvSpPr>
      <xdr:spPr>
        <a:xfrm>
          <a:off x="13131800" y="97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借入を行っておらず、過去の借入れの終了もあり、実質公債費比率は減少している。しかし、今後は子育て拠点施設の建設や、既存施設の老朽化による改築等により、大きな借入が発生するため、計画的な起債を行い、公債費比率が極端に上昇しないように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38</xdr:row>
      <xdr:rowOff>103124</xdr:rowOff>
    </xdr:to>
    <xdr:cxnSp macro="">
      <xdr:nvCxnSpPr>
        <xdr:cNvPr id="379" name="直線コネクタ 378"/>
        <xdr:cNvCxnSpPr/>
      </xdr:nvCxnSpPr>
      <xdr:spPr>
        <a:xfrm flipV="1">
          <a:off x="16179800" y="647344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39</xdr:row>
      <xdr:rowOff>86106</xdr:rowOff>
    </xdr:to>
    <xdr:cxnSp macro="">
      <xdr:nvCxnSpPr>
        <xdr:cNvPr id="382" name="直線コネクタ 381"/>
        <xdr:cNvCxnSpPr/>
      </xdr:nvCxnSpPr>
      <xdr:spPr>
        <a:xfrm flipV="1">
          <a:off x="15290800" y="66182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40</xdr:row>
      <xdr:rowOff>136652</xdr:rowOff>
    </xdr:to>
    <xdr:cxnSp macro="">
      <xdr:nvCxnSpPr>
        <xdr:cNvPr id="385" name="直線コネクタ 384"/>
        <xdr:cNvCxnSpPr/>
      </xdr:nvCxnSpPr>
      <xdr:spPr>
        <a:xfrm flipV="1">
          <a:off x="14401800" y="67726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129286</xdr:rowOff>
    </xdr:to>
    <xdr:cxnSp macro="">
      <xdr:nvCxnSpPr>
        <xdr:cNvPr id="388" name="直線コネクタ 387"/>
        <xdr:cNvCxnSpPr/>
      </xdr:nvCxnSpPr>
      <xdr:spPr>
        <a:xfrm flipV="1">
          <a:off x="13512800" y="69946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8" name="楕円 397"/>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9"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0" name="楕円 399"/>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1" name="テキスト ボックス 400"/>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2" name="楕円 401"/>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3" name="テキスト ボックス 402"/>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4" name="楕円 403"/>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5" name="テキスト ボックス 404"/>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6" name="楕円 405"/>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7" name="テキスト ボックス 40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いるが、財政調整基金は年々減少している。公債費も現在は落ち着いているが、子育て拠点施設の建設を計画中であり、また幼小中学校の老朽化も進んでおり、大規模な改築が今後必要になってくる。そのため、その他の公共施設の管理計画も踏まえ、長期的な財政計画を立て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よりも高い比率が続いている。人件費は年々増加しており、経常経費を圧迫している。職員数だけでなく嘱託職員の報酬も増えているため、適正な人員配置や業務改善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24130</xdr:rowOff>
    </xdr:to>
    <xdr:cxnSp macro="">
      <xdr:nvCxnSpPr>
        <xdr:cNvPr id="66" name="直線コネクタ 65"/>
        <xdr:cNvCxnSpPr/>
      </xdr:nvCxnSpPr>
      <xdr:spPr>
        <a:xfrm>
          <a:off x="3987800" y="670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16510</xdr:rowOff>
    </xdr:to>
    <xdr:cxnSp macro="">
      <xdr:nvCxnSpPr>
        <xdr:cNvPr id="69" name="直線コネクタ 68"/>
        <xdr:cNvCxnSpPr/>
      </xdr:nvCxnSpPr>
      <xdr:spPr>
        <a:xfrm>
          <a:off x="3098800" y="657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58420</xdr:rowOff>
    </xdr:to>
    <xdr:cxnSp macro="">
      <xdr:nvCxnSpPr>
        <xdr:cNvPr id="72" name="直線コネクタ 71"/>
        <xdr:cNvCxnSpPr/>
      </xdr:nvCxnSpPr>
      <xdr:spPr>
        <a:xfrm>
          <a:off x="2209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168910</xdr:rowOff>
    </xdr:to>
    <xdr:cxnSp macro="">
      <xdr:nvCxnSpPr>
        <xdr:cNvPr id="75" name="直線コネクタ 74"/>
        <xdr:cNvCxnSpPr/>
      </xdr:nvCxnSpPr>
      <xdr:spPr>
        <a:xfrm flipV="1">
          <a:off x="1320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年々増加し問題となっており、全国平均、類似団体よりも高い比率が続いている。特に、委託料が多く占めており、事業の見直しを積極的に進め、不要な委託の削減に努め、物件費の抑制が急務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55154</xdr:rowOff>
    </xdr:from>
    <xdr:to>
      <xdr:col>82</xdr:col>
      <xdr:colOff>107950</xdr:colOff>
      <xdr:row>19</xdr:row>
      <xdr:rowOff>7801</xdr:rowOff>
    </xdr:to>
    <xdr:cxnSp macro="">
      <xdr:nvCxnSpPr>
        <xdr:cNvPr id="129" name="直線コネクタ 128"/>
        <xdr:cNvCxnSpPr/>
      </xdr:nvCxnSpPr>
      <xdr:spPr>
        <a:xfrm>
          <a:off x="15671800" y="31412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55154</xdr:rowOff>
    </xdr:to>
    <xdr:cxnSp macro="">
      <xdr:nvCxnSpPr>
        <xdr:cNvPr id="132" name="直線コネクタ 131"/>
        <xdr:cNvCxnSpPr/>
      </xdr:nvCxnSpPr>
      <xdr:spPr>
        <a:xfrm>
          <a:off x="14782800" y="298450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122101</xdr:rowOff>
    </xdr:to>
    <xdr:cxnSp macro="">
      <xdr:nvCxnSpPr>
        <xdr:cNvPr id="135" name="直線コネクタ 134"/>
        <xdr:cNvCxnSpPr/>
      </xdr:nvCxnSpPr>
      <xdr:spPr>
        <a:xfrm flipV="1">
          <a:off x="13893800" y="29845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109038</xdr:rowOff>
    </xdr:from>
    <xdr:to>
      <xdr:col>69</xdr:col>
      <xdr:colOff>92075</xdr:colOff>
      <xdr:row>17</xdr:row>
      <xdr:rowOff>122101</xdr:rowOff>
    </xdr:to>
    <xdr:cxnSp macro="">
      <xdr:nvCxnSpPr>
        <xdr:cNvPr id="138" name="直線コネクタ 137"/>
        <xdr:cNvCxnSpPr/>
      </xdr:nvCxnSpPr>
      <xdr:spPr>
        <a:xfrm>
          <a:off x="13004800" y="3023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8" name="楕円 147"/>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100528</xdr:rowOff>
    </xdr:from>
    <xdr:ext cx="762000" cy="259045"/>
    <xdr:sp macro="" textlink="">
      <xdr:nvSpPr>
        <xdr:cNvPr id="149" name="物件費該当値テキスト"/>
        <xdr:cNvSpPr txBox="1"/>
      </xdr:nvSpPr>
      <xdr:spPr>
        <a:xfrm>
          <a:off x="16598900" y="31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xdr:rowOff>
    </xdr:from>
    <xdr:to>
      <xdr:col>78</xdr:col>
      <xdr:colOff>120650</xdr:colOff>
      <xdr:row>18</xdr:row>
      <xdr:rowOff>105954</xdr:rowOff>
    </xdr:to>
    <xdr:sp macro="" textlink="">
      <xdr:nvSpPr>
        <xdr:cNvPr id="150" name="楕円 149"/>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90731</xdr:rowOff>
    </xdr:from>
    <xdr:ext cx="736600" cy="259045"/>
    <xdr:sp macro="" textlink="">
      <xdr:nvSpPr>
        <xdr:cNvPr id="151" name="テキスト ボックス 150"/>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71301</xdr:rowOff>
    </xdr:from>
    <xdr:to>
      <xdr:col>69</xdr:col>
      <xdr:colOff>142875</xdr:colOff>
      <xdr:row>18</xdr:row>
      <xdr:rowOff>1451</xdr:rowOff>
    </xdr:to>
    <xdr:sp macro="" textlink="">
      <xdr:nvSpPr>
        <xdr:cNvPr id="154" name="楕円 153"/>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157678</xdr:rowOff>
    </xdr:from>
    <xdr:ext cx="762000" cy="259045"/>
    <xdr:sp macro="" textlink="">
      <xdr:nvSpPr>
        <xdr:cNvPr id="155" name="テキスト ボックス 154"/>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58238</xdr:rowOff>
    </xdr:from>
    <xdr:to>
      <xdr:col>65</xdr:col>
      <xdr:colOff>53975</xdr:colOff>
      <xdr:row>17</xdr:row>
      <xdr:rowOff>159838</xdr:rowOff>
    </xdr:to>
    <xdr:sp macro="" textlink="">
      <xdr:nvSpPr>
        <xdr:cNvPr id="156" name="楕円 155"/>
        <xdr:cNvSpPr/>
      </xdr:nvSpPr>
      <xdr:spPr>
        <a:xfrm>
          <a:off x="12954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144615</xdr:rowOff>
    </xdr:from>
    <xdr:ext cx="762000" cy="259045"/>
    <xdr:sp macro="" textlink="">
      <xdr:nvSpPr>
        <xdr:cNvPr id="157" name="テキスト ボックス 156"/>
        <xdr:cNvSpPr txBox="1"/>
      </xdr:nvSpPr>
      <xdr:spPr>
        <a:xfrm>
          <a:off x="12623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り、扶助費も年々増加している。高齢化も進み、今後もますます扶助費の削減は難しいが、急激な増加を抑えるために、福祉、保健、保険、介護の分野が連携して、効果的な健康増進事業を推進し、医療費抑制に努め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146050</xdr:rowOff>
    </xdr:to>
    <xdr:cxnSp macro="">
      <xdr:nvCxnSpPr>
        <xdr:cNvPr id="190" name="直線コネクタ 189"/>
        <xdr:cNvCxnSpPr/>
      </xdr:nvCxnSpPr>
      <xdr:spPr>
        <a:xfrm>
          <a:off x="3987800" y="10166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50800</xdr:rowOff>
    </xdr:to>
    <xdr:cxnSp macro="">
      <xdr:nvCxnSpPr>
        <xdr:cNvPr id="193" name="直線コネクタ 192"/>
        <xdr:cNvCxnSpPr/>
      </xdr:nvCxnSpPr>
      <xdr:spPr>
        <a:xfrm>
          <a:off x="3098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127000</xdr:rowOff>
    </xdr:to>
    <xdr:cxnSp macro="">
      <xdr:nvCxnSpPr>
        <xdr:cNvPr id="196" name="直線コネクタ 195"/>
        <xdr:cNvCxnSpPr/>
      </xdr:nvCxnSpPr>
      <xdr:spPr>
        <a:xfrm>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69850</xdr:rowOff>
    </xdr:to>
    <xdr:cxnSp macro="">
      <xdr:nvCxnSpPr>
        <xdr:cNvPr id="199" name="直線コネクタ 198"/>
        <xdr:cNvCxnSpPr/>
      </xdr:nvCxnSpPr>
      <xdr:spPr>
        <a:xfrm>
          <a:off x="1320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7" name="楕円 216"/>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8" name="テキスト ボックス 217"/>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っている。多くは、他会計繰出金が占めており、下水道事業会計における減価償却分としての繰出金が今後も増加していくことが見込まれる。下水道事業については、より一層の経費の削減に努めるとともに、繰出基準を確認しながら適正に繰出を行い、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21844</xdr:rowOff>
    </xdr:to>
    <xdr:cxnSp macro="">
      <xdr:nvCxnSpPr>
        <xdr:cNvPr id="248" name="直線コネクタ 247"/>
        <xdr:cNvCxnSpPr/>
      </xdr:nvCxnSpPr>
      <xdr:spPr>
        <a:xfrm flipV="1">
          <a:off x="15671800" y="9618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56</xdr:row>
      <xdr:rowOff>21844</xdr:rowOff>
    </xdr:to>
    <xdr:cxnSp macro="">
      <xdr:nvCxnSpPr>
        <xdr:cNvPr id="251" name="直線コネクタ 250"/>
        <xdr:cNvCxnSpPr/>
      </xdr:nvCxnSpPr>
      <xdr:spPr>
        <a:xfrm>
          <a:off x="14782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55</xdr:row>
      <xdr:rowOff>152146</xdr:rowOff>
    </xdr:to>
    <xdr:cxnSp macro="">
      <xdr:nvCxnSpPr>
        <xdr:cNvPr id="254" name="直線コネクタ 253"/>
        <xdr:cNvCxnSpPr/>
      </xdr:nvCxnSpPr>
      <xdr:spPr>
        <a:xfrm flipV="1">
          <a:off x="13893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55</xdr:row>
      <xdr:rowOff>156718</xdr:rowOff>
    </xdr:to>
    <xdr:cxnSp macro="">
      <xdr:nvCxnSpPr>
        <xdr:cNvPr id="257" name="直線コネクタ 256"/>
        <xdr:cNvCxnSpPr/>
      </xdr:nvCxnSpPr>
      <xdr:spPr>
        <a:xfrm flipV="1">
          <a:off x="13004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7" name="楕円 266"/>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8"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9" name="楕円 268"/>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0" name="テキスト ボックス 269"/>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71" name="楕円 270"/>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72" name="テキスト ボックス 271"/>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73" name="楕円 272"/>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4" name="テキスト ボックス 273"/>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75" name="楕円 274"/>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76" name="テキスト ボックス 275"/>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補助費等は、消防及び衛生関係の一部事務組合負担金が多くを占めている。今後は、単独で行っている補助金制度の見直しを行い、経常経費の削減に努めていく。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127000</xdr:rowOff>
    </xdr:to>
    <xdr:cxnSp macro="">
      <xdr:nvCxnSpPr>
        <xdr:cNvPr id="306" name="直線コネクタ 305"/>
        <xdr:cNvCxnSpPr/>
      </xdr:nvCxnSpPr>
      <xdr:spPr>
        <a:xfrm flipV="1">
          <a:off x="15671800" y="62031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09" name="直線コネクタ 308"/>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127000</xdr:rowOff>
    </xdr:to>
    <xdr:cxnSp macro="">
      <xdr:nvCxnSpPr>
        <xdr:cNvPr id="312" name="直線コネクタ 311"/>
        <xdr:cNvCxnSpPr/>
      </xdr:nvCxnSpPr>
      <xdr:spPr>
        <a:xfrm>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122428</xdr:rowOff>
    </xdr:to>
    <xdr:cxnSp macro="">
      <xdr:nvCxnSpPr>
        <xdr:cNvPr id="315" name="直線コネクタ 314"/>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5" name="楕円 324"/>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6"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7" name="楕円 326"/>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8" name="テキスト ボックス 32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9" name="楕円 328"/>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0" name="テキスト ボックス 32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1" name="楕円 330"/>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2" name="テキスト ボックス 331"/>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4" name="テキスト ボックス 333"/>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大きな借入を行っておらず、過去の借入れの終了もあり、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現在は落ち着いており、類似団体よりも低い状態にある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。しかし、今後は子育て拠点施設の建設や、既存施設の老朽化による改築等により、大きな借入が発生するため、計画的な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借入を行うように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40132</xdr:rowOff>
    </xdr:to>
    <xdr:cxnSp macro="">
      <xdr:nvCxnSpPr>
        <xdr:cNvPr id="364" name="直線コネクタ 363"/>
        <xdr:cNvCxnSpPr/>
      </xdr:nvCxnSpPr>
      <xdr:spPr>
        <a:xfrm flipV="1">
          <a:off x="3987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44704</xdr:rowOff>
    </xdr:to>
    <xdr:cxnSp macro="">
      <xdr:nvCxnSpPr>
        <xdr:cNvPr id="367" name="直線コネクタ 366"/>
        <xdr:cNvCxnSpPr/>
      </xdr:nvCxnSpPr>
      <xdr:spPr>
        <a:xfrm flipV="1">
          <a:off x="3098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149861</xdr:rowOff>
    </xdr:to>
    <xdr:cxnSp macro="">
      <xdr:nvCxnSpPr>
        <xdr:cNvPr id="370" name="直線コネクタ 369"/>
        <xdr:cNvCxnSpPr/>
      </xdr:nvCxnSpPr>
      <xdr:spPr>
        <a:xfrm flipV="1">
          <a:off x="2209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69850</xdr:rowOff>
    </xdr:to>
    <xdr:cxnSp macro="">
      <xdr:nvCxnSpPr>
        <xdr:cNvPr id="373" name="直線コネクタ 372"/>
        <xdr:cNvCxnSpPr/>
      </xdr:nvCxnSpPr>
      <xdr:spPr>
        <a:xfrm flipV="1">
          <a:off x="1320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3" name="楕円 382"/>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4"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5" name="楕円 384"/>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6" name="テキスト ボックス 385"/>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7" name="楕円 386"/>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8" name="テキスト ボックス 387"/>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9" name="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が減少しているが、人件費や物件費の膨らみが顕著であるため、類似団体と比較しても比率が高い状態が続いている。委託事業の見直しや事業の改革などを行い、経常経費の削減に努めることが急務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99568</xdr:rowOff>
    </xdr:to>
    <xdr:cxnSp macro="">
      <xdr:nvCxnSpPr>
        <xdr:cNvPr id="423" name="直線コネクタ 422"/>
        <xdr:cNvCxnSpPr/>
      </xdr:nvCxnSpPr>
      <xdr:spPr>
        <a:xfrm>
          <a:off x="15671800" y="134589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85852</xdr:rowOff>
    </xdr:to>
    <xdr:cxnSp macro="">
      <xdr:nvCxnSpPr>
        <xdr:cNvPr id="426" name="直線コネクタ 425"/>
        <xdr:cNvCxnSpPr/>
      </xdr:nvCxnSpPr>
      <xdr:spPr>
        <a:xfrm>
          <a:off x="14782800" y="132029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1270</xdr:rowOff>
    </xdr:to>
    <xdr:cxnSp macro="">
      <xdr:nvCxnSpPr>
        <xdr:cNvPr id="429" name="直線コネクタ 428"/>
        <xdr:cNvCxnSpPr/>
      </xdr:nvCxnSpPr>
      <xdr:spPr>
        <a:xfrm>
          <a:off x="13893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145287</xdr:rowOff>
    </xdr:to>
    <xdr:cxnSp macro="">
      <xdr:nvCxnSpPr>
        <xdr:cNvPr id="432" name="直線コネクタ 431"/>
        <xdr:cNvCxnSpPr/>
      </xdr:nvCxnSpPr>
      <xdr:spPr>
        <a:xfrm flipV="1">
          <a:off x="13004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2" name="楕円 441"/>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3"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4" name="楕円 443"/>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5" name="テキスト ボックス 444"/>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6" name="楕円 445"/>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7" name="テキスト ボックス 44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8" name="楕円 447"/>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9" name="テキスト ボックス 448"/>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0" name="楕円 449"/>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1" name="テキスト ボックス 450"/>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90241</xdr:rowOff>
    </xdr:from>
    <xdr:to>
      <xdr:col>29</xdr:col>
      <xdr:colOff>127000</xdr:colOff>
      <xdr:row>18</xdr:row>
      <xdr:rowOff>94805</xdr:rowOff>
    </xdr:to>
    <xdr:cxnSp macro="">
      <xdr:nvCxnSpPr>
        <xdr:cNvPr id="45" name="直線コネクタ 44"/>
        <xdr:cNvCxnSpPr/>
      </xdr:nvCxnSpPr>
      <xdr:spPr bwMode="auto">
        <a:xfrm flipV="1">
          <a:off x="5651500" y="2023816"/>
          <a:ext cx="0" cy="1204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74944</xdr:rowOff>
    </xdr:from>
    <xdr:ext cx="762000" cy="259045"/>
    <xdr:sp macro="" textlink="">
      <xdr:nvSpPr>
        <xdr:cNvPr id="46" name="人口1人当たり決算額の推移最小値テキスト130"/>
        <xdr:cNvSpPr txBox="1"/>
      </xdr:nvSpPr>
      <xdr:spPr>
        <a:xfrm>
          <a:off x="5740400" y="320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94805</xdr:rowOff>
    </xdr:from>
    <xdr:to>
      <xdr:col>30</xdr:col>
      <xdr:colOff>25400</xdr:colOff>
      <xdr:row>18</xdr:row>
      <xdr:rowOff>94805</xdr:rowOff>
    </xdr:to>
    <xdr:cxnSp macro="">
      <xdr:nvCxnSpPr>
        <xdr:cNvPr id="47" name="直線コネクタ 46"/>
        <xdr:cNvCxnSpPr/>
      </xdr:nvCxnSpPr>
      <xdr:spPr bwMode="auto">
        <a:xfrm>
          <a:off x="5562600" y="32285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5168</xdr:rowOff>
    </xdr:from>
    <xdr:ext cx="762000" cy="259045"/>
    <xdr:sp macro="" textlink="">
      <xdr:nvSpPr>
        <xdr:cNvPr id="48" name="人口1人当たり決算額の推移最大値テキスト130"/>
        <xdr:cNvSpPr txBox="1"/>
      </xdr:nvSpPr>
      <xdr:spPr>
        <a:xfrm>
          <a:off x="5740400" y="176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90241</xdr:rowOff>
    </xdr:from>
    <xdr:to>
      <xdr:col>30</xdr:col>
      <xdr:colOff>25400</xdr:colOff>
      <xdr:row>11</xdr:row>
      <xdr:rowOff>90241</xdr:rowOff>
    </xdr:to>
    <xdr:cxnSp macro="">
      <xdr:nvCxnSpPr>
        <xdr:cNvPr id="49" name="直線コネクタ 48"/>
        <xdr:cNvCxnSpPr/>
      </xdr:nvCxnSpPr>
      <xdr:spPr bwMode="auto">
        <a:xfrm>
          <a:off x="5562600" y="202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59578</xdr:rowOff>
    </xdr:from>
    <xdr:to>
      <xdr:col>29</xdr:col>
      <xdr:colOff>127000</xdr:colOff>
      <xdr:row>18</xdr:row>
      <xdr:rowOff>64767</xdr:rowOff>
    </xdr:to>
    <xdr:cxnSp macro="">
      <xdr:nvCxnSpPr>
        <xdr:cNvPr id="50" name="直線コネクタ 49"/>
        <xdr:cNvCxnSpPr/>
      </xdr:nvCxnSpPr>
      <xdr:spPr bwMode="auto">
        <a:xfrm>
          <a:off x="5003800" y="3193303"/>
          <a:ext cx="647700" cy="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86174</xdr:rowOff>
    </xdr:from>
    <xdr:ext cx="762000" cy="259045"/>
    <xdr:sp macro="" textlink="">
      <xdr:nvSpPr>
        <xdr:cNvPr id="51" name="人口1人当たり決算額の推移平均値テキスト130"/>
        <xdr:cNvSpPr txBox="1"/>
      </xdr:nvSpPr>
      <xdr:spPr>
        <a:xfrm>
          <a:off x="5740400" y="270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69647</xdr:rowOff>
    </xdr:from>
    <xdr:to>
      <xdr:col>29</xdr:col>
      <xdr:colOff>177800</xdr:colOff>
      <xdr:row>16</xdr:row>
      <xdr:rowOff>171247</xdr:rowOff>
    </xdr:to>
    <xdr:sp macro="" textlink="">
      <xdr:nvSpPr>
        <xdr:cNvPr id="52" name="フローチャート: 判断 51"/>
        <xdr:cNvSpPr/>
      </xdr:nvSpPr>
      <xdr:spPr bwMode="auto">
        <a:xfrm>
          <a:off x="56007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59578</xdr:rowOff>
    </xdr:from>
    <xdr:to>
      <xdr:col>26</xdr:col>
      <xdr:colOff>50800</xdr:colOff>
      <xdr:row>18</xdr:row>
      <xdr:rowOff>93823</xdr:rowOff>
    </xdr:to>
    <xdr:cxnSp macro="">
      <xdr:nvCxnSpPr>
        <xdr:cNvPr id="53" name="直線コネクタ 52"/>
        <xdr:cNvCxnSpPr/>
      </xdr:nvCxnSpPr>
      <xdr:spPr bwMode="auto">
        <a:xfrm flipV="1">
          <a:off x="4305300" y="3193303"/>
          <a:ext cx="698500" cy="3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79781</xdr:rowOff>
    </xdr:from>
    <xdr:to>
      <xdr:col>26</xdr:col>
      <xdr:colOff>101600</xdr:colOff>
      <xdr:row>17</xdr:row>
      <xdr:rowOff>9931</xdr:rowOff>
    </xdr:to>
    <xdr:sp macro="" textlink="">
      <xdr:nvSpPr>
        <xdr:cNvPr id="54" name="フローチャート: 判断 53"/>
        <xdr:cNvSpPr/>
      </xdr:nvSpPr>
      <xdr:spPr bwMode="auto">
        <a:xfrm>
          <a:off x="49530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20108</xdr:rowOff>
    </xdr:from>
    <xdr:ext cx="736600" cy="259045"/>
    <xdr:sp macro="" textlink="">
      <xdr:nvSpPr>
        <xdr:cNvPr id="55" name="テキスト ボックス 54"/>
        <xdr:cNvSpPr txBox="1"/>
      </xdr:nvSpPr>
      <xdr:spPr>
        <a:xfrm>
          <a:off x="4622800" y="263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93823</xdr:rowOff>
    </xdr:from>
    <xdr:to>
      <xdr:col>22</xdr:col>
      <xdr:colOff>114300</xdr:colOff>
      <xdr:row>18</xdr:row>
      <xdr:rowOff>109482</xdr:rowOff>
    </xdr:to>
    <xdr:cxnSp macro="">
      <xdr:nvCxnSpPr>
        <xdr:cNvPr id="56" name="直線コネクタ 55"/>
        <xdr:cNvCxnSpPr/>
      </xdr:nvCxnSpPr>
      <xdr:spPr bwMode="auto">
        <a:xfrm flipV="1">
          <a:off x="3606800" y="322754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84384</xdr:rowOff>
    </xdr:from>
    <xdr:to>
      <xdr:col>22</xdr:col>
      <xdr:colOff>165100</xdr:colOff>
      <xdr:row>17</xdr:row>
      <xdr:rowOff>14534</xdr:rowOff>
    </xdr:to>
    <xdr:sp macro="" textlink="">
      <xdr:nvSpPr>
        <xdr:cNvPr id="57" name="フローチャート: 判断 56"/>
        <xdr:cNvSpPr/>
      </xdr:nvSpPr>
      <xdr:spPr bwMode="auto">
        <a:xfrm>
          <a:off x="42545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24711</xdr:rowOff>
    </xdr:from>
    <xdr:ext cx="762000" cy="259045"/>
    <xdr:sp macro="" textlink="">
      <xdr:nvSpPr>
        <xdr:cNvPr id="58" name="テキスト ボックス 57"/>
        <xdr:cNvSpPr txBox="1"/>
      </xdr:nvSpPr>
      <xdr:spPr>
        <a:xfrm>
          <a:off x="3924300" y="264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109482</xdr:rowOff>
    </xdr:from>
    <xdr:to>
      <xdr:col>18</xdr:col>
      <xdr:colOff>177800</xdr:colOff>
      <xdr:row>18</xdr:row>
      <xdr:rowOff>146400</xdr:rowOff>
    </xdr:to>
    <xdr:cxnSp macro="">
      <xdr:nvCxnSpPr>
        <xdr:cNvPr id="59" name="直線コネクタ 58"/>
        <xdr:cNvCxnSpPr/>
      </xdr:nvCxnSpPr>
      <xdr:spPr bwMode="auto">
        <a:xfrm flipV="1">
          <a:off x="2908300" y="3243207"/>
          <a:ext cx="698500" cy="3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106291</xdr:rowOff>
    </xdr:from>
    <xdr:to>
      <xdr:col>19</xdr:col>
      <xdr:colOff>38100</xdr:colOff>
      <xdr:row>17</xdr:row>
      <xdr:rowOff>36441</xdr:rowOff>
    </xdr:to>
    <xdr:sp macro="" textlink="">
      <xdr:nvSpPr>
        <xdr:cNvPr id="60" name="フローチャート: 判断 59"/>
        <xdr:cNvSpPr/>
      </xdr:nvSpPr>
      <xdr:spPr bwMode="auto">
        <a:xfrm>
          <a:off x="3556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46618</xdr:rowOff>
    </xdr:from>
    <xdr:ext cx="762000" cy="259045"/>
    <xdr:sp macro="" textlink="">
      <xdr:nvSpPr>
        <xdr:cNvPr id="61" name="テキスト ボックス 60"/>
        <xdr:cNvSpPr txBox="1"/>
      </xdr:nvSpPr>
      <xdr:spPr>
        <a:xfrm>
          <a:off x="32258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94038</xdr:rowOff>
    </xdr:from>
    <xdr:to>
      <xdr:col>15</xdr:col>
      <xdr:colOff>101600</xdr:colOff>
      <xdr:row>17</xdr:row>
      <xdr:rowOff>24188</xdr:rowOff>
    </xdr:to>
    <xdr:sp macro="" textlink="">
      <xdr:nvSpPr>
        <xdr:cNvPr id="62" name="フローチャート: 判断 61"/>
        <xdr:cNvSpPr/>
      </xdr:nvSpPr>
      <xdr:spPr bwMode="auto">
        <a:xfrm>
          <a:off x="28575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34365</xdr:rowOff>
    </xdr:from>
    <xdr:ext cx="762000" cy="259045"/>
    <xdr:sp macro="" textlink="">
      <xdr:nvSpPr>
        <xdr:cNvPr id="63" name="テキスト ボックス 62"/>
        <xdr:cNvSpPr txBox="1"/>
      </xdr:nvSpPr>
      <xdr:spPr>
        <a:xfrm>
          <a:off x="2527300" y="265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13967</xdr:rowOff>
    </xdr:from>
    <xdr:to>
      <xdr:col>29</xdr:col>
      <xdr:colOff>177800</xdr:colOff>
      <xdr:row>18</xdr:row>
      <xdr:rowOff>115567</xdr:rowOff>
    </xdr:to>
    <xdr:sp macro="" textlink="">
      <xdr:nvSpPr>
        <xdr:cNvPr id="69" name="楕円 68"/>
        <xdr:cNvSpPr/>
      </xdr:nvSpPr>
      <xdr:spPr bwMode="auto">
        <a:xfrm>
          <a:off x="5600700" y="314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93994</xdr:rowOff>
    </xdr:from>
    <xdr:ext cx="762000" cy="259045"/>
    <xdr:sp macro="" textlink="">
      <xdr:nvSpPr>
        <xdr:cNvPr id="70" name="人口1人当たり決算額の推移該当値テキスト130"/>
        <xdr:cNvSpPr txBox="1"/>
      </xdr:nvSpPr>
      <xdr:spPr>
        <a:xfrm>
          <a:off x="5740400" y="305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8778</xdr:rowOff>
    </xdr:from>
    <xdr:to>
      <xdr:col>26</xdr:col>
      <xdr:colOff>101600</xdr:colOff>
      <xdr:row>18</xdr:row>
      <xdr:rowOff>110378</xdr:rowOff>
    </xdr:to>
    <xdr:sp macro="" textlink="">
      <xdr:nvSpPr>
        <xdr:cNvPr id="71" name="楕円 70"/>
        <xdr:cNvSpPr/>
      </xdr:nvSpPr>
      <xdr:spPr bwMode="auto">
        <a:xfrm>
          <a:off x="4953000" y="314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95155</xdr:rowOff>
    </xdr:from>
    <xdr:ext cx="736600" cy="259045"/>
    <xdr:sp macro="" textlink="">
      <xdr:nvSpPr>
        <xdr:cNvPr id="72" name="テキスト ボックス 71"/>
        <xdr:cNvSpPr txBox="1"/>
      </xdr:nvSpPr>
      <xdr:spPr>
        <a:xfrm>
          <a:off x="4622800" y="322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43023</xdr:rowOff>
    </xdr:from>
    <xdr:to>
      <xdr:col>22</xdr:col>
      <xdr:colOff>165100</xdr:colOff>
      <xdr:row>18</xdr:row>
      <xdr:rowOff>144623</xdr:rowOff>
    </xdr:to>
    <xdr:sp macro="" textlink="">
      <xdr:nvSpPr>
        <xdr:cNvPr id="73" name="楕円 72"/>
        <xdr:cNvSpPr/>
      </xdr:nvSpPr>
      <xdr:spPr bwMode="auto">
        <a:xfrm>
          <a:off x="4254500" y="317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129400</xdr:rowOff>
    </xdr:from>
    <xdr:ext cx="762000" cy="259045"/>
    <xdr:sp macro="" textlink="">
      <xdr:nvSpPr>
        <xdr:cNvPr id="74" name="テキスト ボックス 73"/>
        <xdr:cNvSpPr txBox="1"/>
      </xdr:nvSpPr>
      <xdr:spPr>
        <a:xfrm>
          <a:off x="3924300" y="32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58682</xdr:rowOff>
    </xdr:from>
    <xdr:to>
      <xdr:col>19</xdr:col>
      <xdr:colOff>38100</xdr:colOff>
      <xdr:row>18</xdr:row>
      <xdr:rowOff>160282</xdr:rowOff>
    </xdr:to>
    <xdr:sp macro="" textlink="">
      <xdr:nvSpPr>
        <xdr:cNvPr id="75" name="楕円 74"/>
        <xdr:cNvSpPr/>
      </xdr:nvSpPr>
      <xdr:spPr bwMode="auto">
        <a:xfrm>
          <a:off x="3556000" y="319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145059</xdr:rowOff>
    </xdr:from>
    <xdr:ext cx="762000" cy="259045"/>
    <xdr:sp macro="" textlink="">
      <xdr:nvSpPr>
        <xdr:cNvPr id="76" name="テキスト ボックス 75"/>
        <xdr:cNvSpPr txBox="1"/>
      </xdr:nvSpPr>
      <xdr:spPr>
        <a:xfrm>
          <a:off x="3225800" y="327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95601</xdr:rowOff>
    </xdr:from>
    <xdr:to>
      <xdr:col>15</xdr:col>
      <xdr:colOff>101600</xdr:colOff>
      <xdr:row>19</xdr:row>
      <xdr:rowOff>25750</xdr:rowOff>
    </xdr:to>
    <xdr:sp macro="" textlink="">
      <xdr:nvSpPr>
        <xdr:cNvPr id="77" name="楕円 76"/>
        <xdr:cNvSpPr/>
      </xdr:nvSpPr>
      <xdr:spPr bwMode="auto">
        <a:xfrm>
          <a:off x="2857500" y="32293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10527</xdr:rowOff>
    </xdr:from>
    <xdr:ext cx="762000" cy="259045"/>
    <xdr:sp macro="" textlink="">
      <xdr:nvSpPr>
        <xdr:cNvPr id="78" name="テキスト ボックス 77"/>
        <xdr:cNvSpPr txBox="1"/>
      </xdr:nvSpPr>
      <xdr:spPr>
        <a:xfrm>
          <a:off x="2527300" y="33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6" name="直線コネクタ 105"/>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7"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8" name="直線コネクタ 107"/>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9"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10" name="直線コネクタ 109"/>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120618</xdr:rowOff>
    </xdr:from>
    <xdr:to>
      <xdr:col>29</xdr:col>
      <xdr:colOff>127000</xdr:colOff>
      <xdr:row>37</xdr:row>
      <xdr:rowOff>222</xdr:rowOff>
    </xdr:to>
    <xdr:cxnSp macro="">
      <xdr:nvCxnSpPr>
        <xdr:cNvPr id="111" name="直線コネクタ 110"/>
        <xdr:cNvCxnSpPr/>
      </xdr:nvCxnSpPr>
      <xdr:spPr bwMode="auto">
        <a:xfrm>
          <a:off x="5003800" y="7073868"/>
          <a:ext cx="6477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2"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3" name="フローチャート: 判断 112"/>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72022</xdr:rowOff>
    </xdr:from>
    <xdr:to>
      <xdr:col>26</xdr:col>
      <xdr:colOff>50800</xdr:colOff>
      <xdr:row>36</xdr:row>
      <xdr:rowOff>120618</xdr:rowOff>
    </xdr:to>
    <xdr:cxnSp macro="">
      <xdr:nvCxnSpPr>
        <xdr:cNvPr id="114" name="直線コネクタ 113"/>
        <xdr:cNvCxnSpPr/>
      </xdr:nvCxnSpPr>
      <xdr:spPr bwMode="auto">
        <a:xfrm>
          <a:off x="4305300" y="7025272"/>
          <a:ext cx="698500" cy="4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5" name="フローチャート: 判断 114"/>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6" name="テキスト ボックス 115"/>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309766</xdr:rowOff>
    </xdr:from>
    <xdr:to>
      <xdr:col>22</xdr:col>
      <xdr:colOff>114300</xdr:colOff>
      <xdr:row>36</xdr:row>
      <xdr:rowOff>72022</xdr:rowOff>
    </xdr:to>
    <xdr:cxnSp macro="">
      <xdr:nvCxnSpPr>
        <xdr:cNvPr id="117" name="直線コネクタ 116"/>
        <xdr:cNvCxnSpPr/>
      </xdr:nvCxnSpPr>
      <xdr:spPr bwMode="auto">
        <a:xfrm>
          <a:off x="3606800" y="6920116"/>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8" name="フローチャート: 判断 117"/>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9" name="テキスト ボックス 118"/>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268198</xdr:rowOff>
    </xdr:from>
    <xdr:to>
      <xdr:col>18</xdr:col>
      <xdr:colOff>177800</xdr:colOff>
      <xdr:row>35</xdr:row>
      <xdr:rowOff>309766</xdr:rowOff>
    </xdr:to>
    <xdr:cxnSp macro="">
      <xdr:nvCxnSpPr>
        <xdr:cNvPr id="120" name="直線コネクタ 119"/>
        <xdr:cNvCxnSpPr/>
      </xdr:nvCxnSpPr>
      <xdr:spPr bwMode="auto">
        <a:xfrm>
          <a:off x="2908300" y="6878548"/>
          <a:ext cx="698500" cy="4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21" name="フローチャート: 判断 120"/>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2" name="テキスト ボックス 121"/>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3" name="フローチャート: 判断 122"/>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4" name="テキスト ボックス 123"/>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120872</xdr:rowOff>
    </xdr:from>
    <xdr:to>
      <xdr:col>29</xdr:col>
      <xdr:colOff>177800</xdr:colOff>
      <xdr:row>37</xdr:row>
      <xdr:rowOff>51022</xdr:rowOff>
    </xdr:to>
    <xdr:sp macro="" textlink="">
      <xdr:nvSpPr>
        <xdr:cNvPr id="130" name="楕円 129"/>
        <xdr:cNvSpPr/>
      </xdr:nvSpPr>
      <xdr:spPr bwMode="auto">
        <a:xfrm>
          <a:off x="5600700" y="707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92949</xdr:rowOff>
    </xdr:from>
    <xdr:ext cx="762000" cy="259045"/>
    <xdr:sp macro="" textlink="">
      <xdr:nvSpPr>
        <xdr:cNvPr id="131" name="人口1人当たり決算額の推移該当値テキスト445"/>
        <xdr:cNvSpPr txBox="1"/>
      </xdr:nvSpPr>
      <xdr:spPr>
        <a:xfrm>
          <a:off x="5740400" y="704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69818</xdr:rowOff>
    </xdr:from>
    <xdr:to>
      <xdr:col>26</xdr:col>
      <xdr:colOff>101600</xdr:colOff>
      <xdr:row>36</xdr:row>
      <xdr:rowOff>171418</xdr:rowOff>
    </xdr:to>
    <xdr:sp macro="" textlink="">
      <xdr:nvSpPr>
        <xdr:cNvPr id="132" name="楕円 131"/>
        <xdr:cNvSpPr/>
      </xdr:nvSpPr>
      <xdr:spPr bwMode="auto">
        <a:xfrm>
          <a:off x="4953000" y="702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156195</xdr:rowOff>
    </xdr:from>
    <xdr:ext cx="736600" cy="259045"/>
    <xdr:sp macro="" textlink="">
      <xdr:nvSpPr>
        <xdr:cNvPr id="133" name="テキスト ボックス 132"/>
        <xdr:cNvSpPr txBox="1"/>
      </xdr:nvSpPr>
      <xdr:spPr>
        <a:xfrm>
          <a:off x="4622800" y="7109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21222</xdr:rowOff>
    </xdr:from>
    <xdr:to>
      <xdr:col>22</xdr:col>
      <xdr:colOff>165100</xdr:colOff>
      <xdr:row>36</xdr:row>
      <xdr:rowOff>122822</xdr:rowOff>
    </xdr:to>
    <xdr:sp macro="" textlink="">
      <xdr:nvSpPr>
        <xdr:cNvPr id="134" name="楕円 133"/>
        <xdr:cNvSpPr/>
      </xdr:nvSpPr>
      <xdr:spPr bwMode="auto">
        <a:xfrm>
          <a:off x="42545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107599</xdr:rowOff>
    </xdr:from>
    <xdr:ext cx="762000" cy="259045"/>
    <xdr:sp macro="" textlink="">
      <xdr:nvSpPr>
        <xdr:cNvPr id="135" name="テキスト ボックス 134"/>
        <xdr:cNvSpPr txBox="1"/>
      </xdr:nvSpPr>
      <xdr:spPr>
        <a:xfrm>
          <a:off x="3924300" y="70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258966</xdr:rowOff>
    </xdr:from>
    <xdr:to>
      <xdr:col>19</xdr:col>
      <xdr:colOff>38100</xdr:colOff>
      <xdr:row>36</xdr:row>
      <xdr:rowOff>17666</xdr:rowOff>
    </xdr:to>
    <xdr:sp macro="" textlink="">
      <xdr:nvSpPr>
        <xdr:cNvPr id="136" name="楕円 135"/>
        <xdr:cNvSpPr/>
      </xdr:nvSpPr>
      <xdr:spPr bwMode="auto">
        <a:xfrm>
          <a:off x="3556000" y="686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2443</xdr:rowOff>
    </xdr:from>
    <xdr:ext cx="762000" cy="259045"/>
    <xdr:sp macro="" textlink="">
      <xdr:nvSpPr>
        <xdr:cNvPr id="137" name="テキスト ボックス 136"/>
        <xdr:cNvSpPr txBox="1"/>
      </xdr:nvSpPr>
      <xdr:spPr>
        <a:xfrm>
          <a:off x="3225800" y="695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217398</xdr:rowOff>
    </xdr:from>
    <xdr:to>
      <xdr:col>15</xdr:col>
      <xdr:colOff>101600</xdr:colOff>
      <xdr:row>35</xdr:row>
      <xdr:rowOff>318998</xdr:rowOff>
    </xdr:to>
    <xdr:sp macro="" textlink="">
      <xdr:nvSpPr>
        <xdr:cNvPr id="138" name="楕円 137"/>
        <xdr:cNvSpPr/>
      </xdr:nvSpPr>
      <xdr:spPr bwMode="auto">
        <a:xfrm>
          <a:off x="2857500" y="682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303775</xdr:rowOff>
    </xdr:from>
    <xdr:ext cx="762000" cy="259045"/>
    <xdr:sp macro="" textlink="">
      <xdr:nvSpPr>
        <xdr:cNvPr id="139" name="テキスト ボックス 138"/>
        <xdr:cNvSpPr txBox="1"/>
      </xdr:nvSpPr>
      <xdr:spPr>
        <a:xfrm>
          <a:off x="2527300" y="691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132522</xdr:rowOff>
    </xdr:from>
    <xdr:to>
      <xdr:col>24</xdr:col>
      <xdr:colOff>63500</xdr:colOff>
      <xdr:row>37</xdr:row>
      <xdr:rowOff>139266</xdr:rowOff>
    </xdr:to>
    <xdr:cxnSp macro="">
      <xdr:nvCxnSpPr>
        <xdr:cNvPr id="61" name="直線コネクタ 60"/>
        <xdr:cNvCxnSpPr/>
      </xdr:nvCxnSpPr>
      <xdr:spPr>
        <a:xfrm>
          <a:off x="3797300" y="647617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132522</xdr:rowOff>
    </xdr:from>
    <xdr:to>
      <xdr:col>19</xdr:col>
      <xdr:colOff>177800</xdr:colOff>
      <xdr:row>37</xdr:row>
      <xdr:rowOff>170859</xdr:rowOff>
    </xdr:to>
    <xdr:cxnSp macro="">
      <xdr:nvCxnSpPr>
        <xdr:cNvPr id="64" name="直線コネクタ 63"/>
        <xdr:cNvCxnSpPr/>
      </xdr:nvCxnSpPr>
      <xdr:spPr>
        <a:xfrm flipV="1">
          <a:off x="2908300" y="6476172"/>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170859</xdr:rowOff>
    </xdr:from>
    <xdr:to>
      <xdr:col>15</xdr:col>
      <xdr:colOff>50800</xdr:colOff>
      <xdr:row>38</xdr:row>
      <xdr:rowOff>12103</xdr:rowOff>
    </xdr:to>
    <xdr:cxnSp macro="">
      <xdr:nvCxnSpPr>
        <xdr:cNvPr id="67" name="直線コネクタ 66"/>
        <xdr:cNvCxnSpPr/>
      </xdr:nvCxnSpPr>
      <xdr:spPr>
        <a:xfrm flipV="1">
          <a:off x="2019300" y="6514509"/>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12103</xdr:rowOff>
    </xdr:from>
    <xdr:to>
      <xdr:col>10</xdr:col>
      <xdr:colOff>114300</xdr:colOff>
      <xdr:row>38</xdr:row>
      <xdr:rowOff>43947</xdr:rowOff>
    </xdr:to>
    <xdr:cxnSp macro="">
      <xdr:nvCxnSpPr>
        <xdr:cNvPr id="70" name="直線コネクタ 69"/>
        <xdr:cNvCxnSpPr/>
      </xdr:nvCxnSpPr>
      <xdr:spPr>
        <a:xfrm flipV="1">
          <a:off x="1130300" y="6527203"/>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88466</xdr:rowOff>
    </xdr:from>
    <xdr:to>
      <xdr:col>24</xdr:col>
      <xdr:colOff>114300</xdr:colOff>
      <xdr:row>38</xdr:row>
      <xdr:rowOff>18616</xdr:rowOff>
    </xdr:to>
    <xdr:sp macro="" textlink="">
      <xdr:nvSpPr>
        <xdr:cNvPr id="80" name="楕円 79"/>
        <xdr:cNvSpPr/>
      </xdr:nvSpPr>
      <xdr:spPr>
        <a:xfrm>
          <a:off x="45847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3393</xdr:rowOff>
    </xdr:from>
    <xdr:ext cx="534377" cy="259045"/>
    <xdr:sp macro="" textlink="">
      <xdr:nvSpPr>
        <xdr:cNvPr id="81" name="人件費該当値テキスト"/>
        <xdr:cNvSpPr txBox="1"/>
      </xdr:nvSpPr>
      <xdr:spPr>
        <a:xfrm>
          <a:off x="4686300" y="63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81722</xdr:rowOff>
    </xdr:from>
    <xdr:to>
      <xdr:col>20</xdr:col>
      <xdr:colOff>38100</xdr:colOff>
      <xdr:row>38</xdr:row>
      <xdr:rowOff>11872</xdr:rowOff>
    </xdr:to>
    <xdr:sp macro="" textlink="">
      <xdr:nvSpPr>
        <xdr:cNvPr id="82" name="楕円 81"/>
        <xdr:cNvSpPr/>
      </xdr:nvSpPr>
      <xdr:spPr>
        <a:xfrm>
          <a:off x="3746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2999</xdr:rowOff>
    </xdr:from>
    <xdr:ext cx="534377" cy="259045"/>
    <xdr:sp macro="" textlink="">
      <xdr:nvSpPr>
        <xdr:cNvPr id="83" name="テキスト ボックス 82"/>
        <xdr:cNvSpPr txBox="1"/>
      </xdr:nvSpPr>
      <xdr:spPr>
        <a:xfrm>
          <a:off x="3530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120058</xdr:rowOff>
    </xdr:from>
    <xdr:to>
      <xdr:col>15</xdr:col>
      <xdr:colOff>101600</xdr:colOff>
      <xdr:row>38</xdr:row>
      <xdr:rowOff>50208</xdr:rowOff>
    </xdr:to>
    <xdr:sp macro="" textlink="">
      <xdr:nvSpPr>
        <xdr:cNvPr id="84" name="楕円 83"/>
        <xdr:cNvSpPr/>
      </xdr:nvSpPr>
      <xdr:spPr>
        <a:xfrm>
          <a:off x="2857500" y="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41336</xdr:rowOff>
    </xdr:from>
    <xdr:ext cx="534377" cy="259045"/>
    <xdr:sp macro="" textlink="">
      <xdr:nvSpPr>
        <xdr:cNvPr id="85" name="テキスト ボックス 84"/>
        <xdr:cNvSpPr txBox="1"/>
      </xdr:nvSpPr>
      <xdr:spPr>
        <a:xfrm>
          <a:off x="2641111" y="65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132753</xdr:rowOff>
    </xdr:from>
    <xdr:to>
      <xdr:col>10</xdr:col>
      <xdr:colOff>165100</xdr:colOff>
      <xdr:row>38</xdr:row>
      <xdr:rowOff>62903</xdr:rowOff>
    </xdr:to>
    <xdr:sp macro="" textlink="">
      <xdr:nvSpPr>
        <xdr:cNvPr id="86" name="楕円 85"/>
        <xdr:cNvSpPr/>
      </xdr:nvSpPr>
      <xdr:spPr>
        <a:xfrm>
          <a:off x="19685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54030</xdr:rowOff>
    </xdr:from>
    <xdr:ext cx="534377" cy="259045"/>
    <xdr:sp macro="" textlink="">
      <xdr:nvSpPr>
        <xdr:cNvPr id="87" name="テキスト ボックス 86"/>
        <xdr:cNvSpPr txBox="1"/>
      </xdr:nvSpPr>
      <xdr:spPr>
        <a:xfrm>
          <a:off x="1752111" y="65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164597</xdr:rowOff>
    </xdr:from>
    <xdr:to>
      <xdr:col>6</xdr:col>
      <xdr:colOff>38100</xdr:colOff>
      <xdr:row>38</xdr:row>
      <xdr:rowOff>94747</xdr:rowOff>
    </xdr:to>
    <xdr:sp macro="" textlink="">
      <xdr:nvSpPr>
        <xdr:cNvPr id="88" name="楕円 87"/>
        <xdr:cNvSpPr/>
      </xdr:nvSpPr>
      <xdr:spPr>
        <a:xfrm>
          <a:off x="1079500" y="65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85874</xdr:rowOff>
    </xdr:from>
    <xdr:ext cx="534377" cy="259045"/>
    <xdr:sp macro="" textlink="">
      <xdr:nvSpPr>
        <xdr:cNvPr id="89" name="テキスト ボックス 88"/>
        <xdr:cNvSpPr txBox="1"/>
      </xdr:nvSpPr>
      <xdr:spPr>
        <a:xfrm>
          <a:off x="863111" y="66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162521</xdr:rowOff>
    </xdr:from>
    <xdr:to>
      <xdr:col>24</xdr:col>
      <xdr:colOff>63500</xdr:colOff>
      <xdr:row>58</xdr:row>
      <xdr:rowOff>27311</xdr:rowOff>
    </xdr:to>
    <xdr:cxnSp macro="">
      <xdr:nvCxnSpPr>
        <xdr:cNvPr id="120" name="直線コネクタ 119"/>
        <xdr:cNvCxnSpPr/>
      </xdr:nvCxnSpPr>
      <xdr:spPr>
        <a:xfrm flipV="1">
          <a:off x="3797300" y="9935171"/>
          <a:ext cx="8382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27311</xdr:rowOff>
    </xdr:from>
    <xdr:to>
      <xdr:col>19</xdr:col>
      <xdr:colOff>177800</xdr:colOff>
      <xdr:row>58</xdr:row>
      <xdr:rowOff>50278</xdr:rowOff>
    </xdr:to>
    <xdr:cxnSp macro="">
      <xdr:nvCxnSpPr>
        <xdr:cNvPr id="123" name="直線コネクタ 122"/>
        <xdr:cNvCxnSpPr/>
      </xdr:nvCxnSpPr>
      <xdr:spPr>
        <a:xfrm flipV="1">
          <a:off x="2908300" y="9971411"/>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50278</xdr:rowOff>
    </xdr:from>
    <xdr:to>
      <xdr:col>15</xdr:col>
      <xdr:colOff>50800</xdr:colOff>
      <xdr:row>58</xdr:row>
      <xdr:rowOff>62195</xdr:rowOff>
    </xdr:to>
    <xdr:cxnSp macro="">
      <xdr:nvCxnSpPr>
        <xdr:cNvPr id="126" name="直線コネクタ 125"/>
        <xdr:cNvCxnSpPr/>
      </xdr:nvCxnSpPr>
      <xdr:spPr>
        <a:xfrm flipV="1">
          <a:off x="2019300" y="999437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62195</xdr:rowOff>
    </xdr:from>
    <xdr:to>
      <xdr:col>10</xdr:col>
      <xdr:colOff>114300</xdr:colOff>
      <xdr:row>58</xdr:row>
      <xdr:rowOff>77847</xdr:rowOff>
    </xdr:to>
    <xdr:cxnSp macro="">
      <xdr:nvCxnSpPr>
        <xdr:cNvPr id="129" name="直線コネクタ 128"/>
        <xdr:cNvCxnSpPr/>
      </xdr:nvCxnSpPr>
      <xdr:spPr>
        <a:xfrm flipV="1">
          <a:off x="1130300" y="10006295"/>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111721</xdr:rowOff>
    </xdr:from>
    <xdr:to>
      <xdr:col>24</xdr:col>
      <xdr:colOff>114300</xdr:colOff>
      <xdr:row>58</xdr:row>
      <xdr:rowOff>41871</xdr:rowOff>
    </xdr:to>
    <xdr:sp macro="" textlink="">
      <xdr:nvSpPr>
        <xdr:cNvPr id="139" name="楕円 138"/>
        <xdr:cNvSpPr/>
      </xdr:nvSpPr>
      <xdr:spPr>
        <a:xfrm>
          <a:off x="4584700" y="98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26648</xdr:rowOff>
    </xdr:from>
    <xdr:ext cx="534377" cy="259045"/>
    <xdr:sp macro="" textlink="">
      <xdr:nvSpPr>
        <xdr:cNvPr id="140" name="物件費該当値テキスト"/>
        <xdr:cNvSpPr txBox="1"/>
      </xdr:nvSpPr>
      <xdr:spPr>
        <a:xfrm>
          <a:off x="4686300" y="97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147961</xdr:rowOff>
    </xdr:from>
    <xdr:to>
      <xdr:col>20</xdr:col>
      <xdr:colOff>38100</xdr:colOff>
      <xdr:row>58</xdr:row>
      <xdr:rowOff>78111</xdr:rowOff>
    </xdr:to>
    <xdr:sp macro="" textlink="">
      <xdr:nvSpPr>
        <xdr:cNvPr id="141" name="楕円 140"/>
        <xdr:cNvSpPr/>
      </xdr:nvSpPr>
      <xdr:spPr>
        <a:xfrm>
          <a:off x="3746500" y="99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69238</xdr:rowOff>
    </xdr:from>
    <xdr:ext cx="534377" cy="259045"/>
    <xdr:sp macro="" textlink="">
      <xdr:nvSpPr>
        <xdr:cNvPr id="142" name="テキスト ボックス 141"/>
        <xdr:cNvSpPr txBox="1"/>
      </xdr:nvSpPr>
      <xdr:spPr>
        <a:xfrm>
          <a:off x="3530111" y="100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170928</xdr:rowOff>
    </xdr:from>
    <xdr:to>
      <xdr:col>15</xdr:col>
      <xdr:colOff>101600</xdr:colOff>
      <xdr:row>58</xdr:row>
      <xdr:rowOff>101078</xdr:rowOff>
    </xdr:to>
    <xdr:sp macro="" textlink="">
      <xdr:nvSpPr>
        <xdr:cNvPr id="143" name="楕円 142"/>
        <xdr:cNvSpPr/>
      </xdr:nvSpPr>
      <xdr:spPr>
        <a:xfrm>
          <a:off x="2857500" y="9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92205</xdr:rowOff>
    </xdr:from>
    <xdr:ext cx="534377" cy="259045"/>
    <xdr:sp macro="" textlink="">
      <xdr:nvSpPr>
        <xdr:cNvPr id="144" name="テキスト ボックス 143"/>
        <xdr:cNvSpPr txBox="1"/>
      </xdr:nvSpPr>
      <xdr:spPr>
        <a:xfrm>
          <a:off x="2641111" y="100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11395</xdr:rowOff>
    </xdr:from>
    <xdr:to>
      <xdr:col>10</xdr:col>
      <xdr:colOff>165100</xdr:colOff>
      <xdr:row>58</xdr:row>
      <xdr:rowOff>112995</xdr:rowOff>
    </xdr:to>
    <xdr:sp macro="" textlink="">
      <xdr:nvSpPr>
        <xdr:cNvPr id="145" name="楕円 144"/>
        <xdr:cNvSpPr/>
      </xdr:nvSpPr>
      <xdr:spPr>
        <a:xfrm>
          <a:off x="1968500" y="99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104122</xdr:rowOff>
    </xdr:from>
    <xdr:ext cx="534377" cy="259045"/>
    <xdr:sp macro="" textlink="">
      <xdr:nvSpPr>
        <xdr:cNvPr id="146" name="テキスト ボックス 145"/>
        <xdr:cNvSpPr txBox="1"/>
      </xdr:nvSpPr>
      <xdr:spPr>
        <a:xfrm>
          <a:off x="1752111" y="100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27047</xdr:rowOff>
    </xdr:from>
    <xdr:to>
      <xdr:col>6</xdr:col>
      <xdr:colOff>38100</xdr:colOff>
      <xdr:row>58</xdr:row>
      <xdr:rowOff>128647</xdr:rowOff>
    </xdr:to>
    <xdr:sp macro="" textlink="">
      <xdr:nvSpPr>
        <xdr:cNvPr id="147" name="楕円 146"/>
        <xdr:cNvSpPr/>
      </xdr:nvSpPr>
      <xdr:spPr>
        <a:xfrm>
          <a:off x="1079500" y="99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119774</xdr:rowOff>
    </xdr:from>
    <xdr:ext cx="534377" cy="259045"/>
    <xdr:sp macro="" textlink="">
      <xdr:nvSpPr>
        <xdr:cNvPr id="148" name="テキスト ボックス 147"/>
        <xdr:cNvSpPr txBox="1"/>
      </xdr:nvSpPr>
      <xdr:spPr>
        <a:xfrm>
          <a:off x="863111" y="10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1149</xdr:rowOff>
    </xdr:from>
    <xdr:to>
      <xdr:col>24</xdr:col>
      <xdr:colOff>63500</xdr:colOff>
      <xdr:row>79</xdr:row>
      <xdr:rowOff>4197</xdr:rowOff>
    </xdr:to>
    <xdr:cxnSp macro="">
      <xdr:nvCxnSpPr>
        <xdr:cNvPr id="177" name="直線コネクタ 176"/>
        <xdr:cNvCxnSpPr/>
      </xdr:nvCxnSpPr>
      <xdr:spPr>
        <a:xfrm>
          <a:off x="3797300" y="1354569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1149</xdr:rowOff>
    </xdr:from>
    <xdr:to>
      <xdr:col>19</xdr:col>
      <xdr:colOff>177800</xdr:colOff>
      <xdr:row>79</xdr:row>
      <xdr:rowOff>28391</xdr:rowOff>
    </xdr:to>
    <xdr:cxnSp macro="">
      <xdr:nvCxnSpPr>
        <xdr:cNvPr id="180" name="直線コネクタ 179"/>
        <xdr:cNvCxnSpPr/>
      </xdr:nvCxnSpPr>
      <xdr:spPr>
        <a:xfrm flipV="1">
          <a:off x="2908300" y="1354569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24124</xdr:rowOff>
    </xdr:from>
    <xdr:to>
      <xdr:col>15</xdr:col>
      <xdr:colOff>50800</xdr:colOff>
      <xdr:row>79</xdr:row>
      <xdr:rowOff>28391</xdr:rowOff>
    </xdr:to>
    <xdr:cxnSp macro="">
      <xdr:nvCxnSpPr>
        <xdr:cNvPr id="183" name="直線コネクタ 182"/>
        <xdr:cNvCxnSpPr/>
      </xdr:nvCxnSpPr>
      <xdr:spPr>
        <a:xfrm>
          <a:off x="2019300" y="1356867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24124</xdr:rowOff>
    </xdr:from>
    <xdr:to>
      <xdr:col>10</xdr:col>
      <xdr:colOff>114300</xdr:colOff>
      <xdr:row>79</xdr:row>
      <xdr:rowOff>32258</xdr:rowOff>
    </xdr:to>
    <xdr:cxnSp macro="">
      <xdr:nvCxnSpPr>
        <xdr:cNvPr id="186" name="直線コネクタ 185"/>
        <xdr:cNvCxnSpPr/>
      </xdr:nvCxnSpPr>
      <xdr:spPr>
        <a:xfrm flipV="1">
          <a:off x="1130300" y="13568674"/>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124847</xdr:rowOff>
    </xdr:from>
    <xdr:to>
      <xdr:col>24</xdr:col>
      <xdr:colOff>114300</xdr:colOff>
      <xdr:row>79</xdr:row>
      <xdr:rowOff>54997</xdr:rowOff>
    </xdr:to>
    <xdr:sp macro="" textlink="">
      <xdr:nvSpPr>
        <xdr:cNvPr id="196" name="楕円 195"/>
        <xdr:cNvSpPr/>
      </xdr:nvSpPr>
      <xdr:spPr>
        <a:xfrm>
          <a:off x="4584700" y="13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39774</xdr:rowOff>
    </xdr:from>
    <xdr:ext cx="469744" cy="259045"/>
    <xdr:sp macro="" textlink="">
      <xdr:nvSpPr>
        <xdr:cNvPr id="197" name="維持補修費該当値テキスト"/>
        <xdr:cNvSpPr txBox="1"/>
      </xdr:nvSpPr>
      <xdr:spPr>
        <a:xfrm>
          <a:off x="4686300" y="1341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121799</xdr:rowOff>
    </xdr:from>
    <xdr:to>
      <xdr:col>20</xdr:col>
      <xdr:colOff>38100</xdr:colOff>
      <xdr:row>79</xdr:row>
      <xdr:rowOff>51949</xdr:rowOff>
    </xdr:to>
    <xdr:sp macro="" textlink="">
      <xdr:nvSpPr>
        <xdr:cNvPr id="198" name="楕円 197"/>
        <xdr:cNvSpPr/>
      </xdr:nvSpPr>
      <xdr:spPr>
        <a:xfrm>
          <a:off x="3746500" y="134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43076</xdr:rowOff>
    </xdr:from>
    <xdr:ext cx="469744" cy="259045"/>
    <xdr:sp macro="" textlink="">
      <xdr:nvSpPr>
        <xdr:cNvPr id="199" name="テキスト ボックス 198"/>
        <xdr:cNvSpPr txBox="1"/>
      </xdr:nvSpPr>
      <xdr:spPr>
        <a:xfrm>
          <a:off x="3562428" y="13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149041</xdr:rowOff>
    </xdr:from>
    <xdr:to>
      <xdr:col>15</xdr:col>
      <xdr:colOff>101600</xdr:colOff>
      <xdr:row>79</xdr:row>
      <xdr:rowOff>79191</xdr:rowOff>
    </xdr:to>
    <xdr:sp macro="" textlink="">
      <xdr:nvSpPr>
        <xdr:cNvPr id="200" name="楕円 199"/>
        <xdr:cNvSpPr/>
      </xdr:nvSpPr>
      <xdr:spPr>
        <a:xfrm>
          <a:off x="2857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70318</xdr:rowOff>
    </xdr:from>
    <xdr:ext cx="378565" cy="259045"/>
    <xdr:sp macro="" textlink="">
      <xdr:nvSpPr>
        <xdr:cNvPr id="201" name="テキスト ボックス 200"/>
        <xdr:cNvSpPr txBox="1"/>
      </xdr:nvSpPr>
      <xdr:spPr>
        <a:xfrm>
          <a:off x="2719017" y="1361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144774</xdr:rowOff>
    </xdr:from>
    <xdr:to>
      <xdr:col>10</xdr:col>
      <xdr:colOff>165100</xdr:colOff>
      <xdr:row>79</xdr:row>
      <xdr:rowOff>74924</xdr:rowOff>
    </xdr:to>
    <xdr:sp macro="" textlink="">
      <xdr:nvSpPr>
        <xdr:cNvPr id="202" name="楕円 201"/>
        <xdr:cNvSpPr/>
      </xdr:nvSpPr>
      <xdr:spPr>
        <a:xfrm>
          <a:off x="1968500" y="135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66051</xdr:rowOff>
    </xdr:from>
    <xdr:ext cx="469744" cy="259045"/>
    <xdr:sp macro="" textlink="">
      <xdr:nvSpPr>
        <xdr:cNvPr id="203" name="テキスト ボックス 202"/>
        <xdr:cNvSpPr txBox="1"/>
      </xdr:nvSpPr>
      <xdr:spPr>
        <a:xfrm>
          <a:off x="1784428" y="136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152908</xdr:rowOff>
    </xdr:from>
    <xdr:to>
      <xdr:col>6</xdr:col>
      <xdr:colOff>38100</xdr:colOff>
      <xdr:row>79</xdr:row>
      <xdr:rowOff>83058</xdr:rowOff>
    </xdr:to>
    <xdr:sp macro="" textlink="">
      <xdr:nvSpPr>
        <xdr:cNvPr id="204" name="楕円 203"/>
        <xdr:cNvSpPr/>
      </xdr:nvSpPr>
      <xdr:spPr>
        <a:xfrm>
          <a:off x="1079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74185</xdr:rowOff>
    </xdr:from>
    <xdr:ext cx="378565" cy="259045"/>
    <xdr:sp macro="" textlink="">
      <xdr:nvSpPr>
        <xdr:cNvPr id="205" name="テキスト ボックス 204"/>
        <xdr:cNvSpPr txBox="1"/>
      </xdr:nvSpPr>
      <xdr:spPr>
        <a:xfrm>
          <a:off x="941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20927</xdr:rowOff>
    </xdr:from>
    <xdr:to>
      <xdr:col>24</xdr:col>
      <xdr:colOff>63500</xdr:colOff>
      <xdr:row>96</xdr:row>
      <xdr:rowOff>46275</xdr:rowOff>
    </xdr:to>
    <xdr:cxnSp macro="">
      <xdr:nvCxnSpPr>
        <xdr:cNvPr id="239" name="直線コネクタ 238"/>
        <xdr:cNvCxnSpPr/>
      </xdr:nvCxnSpPr>
      <xdr:spPr>
        <a:xfrm flipV="1">
          <a:off x="3797300" y="16480127"/>
          <a:ext cx="838200" cy="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46275</xdr:rowOff>
    </xdr:from>
    <xdr:to>
      <xdr:col>19</xdr:col>
      <xdr:colOff>177800</xdr:colOff>
      <xdr:row>96</xdr:row>
      <xdr:rowOff>67177</xdr:rowOff>
    </xdr:to>
    <xdr:cxnSp macro="">
      <xdr:nvCxnSpPr>
        <xdr:cNvPr id="242" name="直線コネクタ 241"/>
        <xdr:cNvCxnSpPr/>
      </xdr:nvCxnSpPr>
      <xdr:spPr>
        <a:xfrm flipV="1">
          <a:off x="2908300" y="16505475"/>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67177</xdr:rowOff>
    </xdr:from>
    <xdr:to>
      <xdr:col>15</xdr:col>
      <xdr:colOff>50800</xdr:colOff>
      <xdr:row>96</xdr:row>
      <xdr:rowOff>82879</xdr:rowOff>
    </xdr:to>
    <xdr:cxnSp macro="">
      <xdr:nvCxnSpPr>
        <xdr:cNvPr id="245" name="直線コネクタ 244"/>
        <xdr:cNvCxnSpPr/>
      </xdr:nvCxnSpPr>
      <xdr:spPr>
        <a:xfrm flipV="1">
          <a:off x="2019300" y="16526377"/>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82879</xdr:rowOff>
    </xdr:from>
    <xdr:to>
      <xdr:col>10</xdr:col>
      <xdr:colOff>114300</xdr:colOff>
      <xdr:row>96</xdr:row>
      <xdr:rowOff>129570</xdr:rowOff>
    </xdr:to>
    <xdr:cxnSp macro="">
      <xdr:nvCxnSpPr>
        <xdr:cNvPr id="248" name="直線コネクタ 247"/>
        <xdr:cNvCxnSpPr/>
      </xdr:nvCxnSpPr>
      <xdr:spPr>
        <a:xfrm flipV="1">
          <a:off x="1130300" y="16542079"/>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141577</xdr:rowOff>
    </xdr:from>
    <xdr:to>
      <xdr:col>24</xdr:col>
      <xdr:colOff>114300</xdr:colOff>
      <xdr:row>96</xdr:row>
      <xdr:rowOff>71727</xdr:rowOff>
    </xdr:to>
    <xdr:sp macro="" textlink="">
      <xdr:nvSpPr>
        <xdr:cNvPr id="258" name="楕円 257"/>
        <xdr:cNvSpPr/>
      </xdr:nvSpPr>
      <xdr:spPr>
        <a:xfrm>
          <a:off x="4584700" y="164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164454</xdr:rowOff>
    </xdr:from>
    <xdr:ext cx="534377" cy="259045"/>
    <xdr:sp macro="" textlink="">
      <xdr:nvSpPr>
        <xdr:cNvPr id="259" name="扶助費該当値テキスト"/>
        <xdr:cNvSpPr txBox="1"/>
      </xdr:nvSpPr>
      <xdr:spPr>
        <a:xfrm>
          <a:off x="4686300" y="162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166925</xdr:rowOff>
    </xdr:from>
    <xdr:to>
      <xdr:col>20</xdr:col>
      <xdr:colOff>38100</xdr:colOff>
      <xdr:row>96</xdr:row>
      <xdr:rowOff>97075</xdr:rowOff>
    </xdr:to>
    <xdr:sp macro="" textlink="">
      <xdr:nvSpPr>
        <xdr:cNvPr id="260" name="楕円 259"/>
        <xdr:cNvSpPr/>
      </xdr:nvSpPr>
      <xdr:spPr>
        <a:xfrm>
          <a:off x="3746500" y="16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113602</xdr:rowOff>
    </xdr:from>
    <xdr:ext cx="534377" cy="259045"/>
    <xdr:sp macro="" textlink="">
      <xdr:nvSpPr>
        <xdr:cNvPr id="261" name="テキスト ボックス 260"/>
        <xdr:cNvSpPr txBox="1"/>
      </xdr:nvSpPr>
      <xdr:spPr>
        <a:xfrm>
          <a:off x="3530111" y="16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16377</xdr:rowOff>
    </xdr:from>
    <xdr:to>
      <xdr:col>15</xdr:col>
      <xdr:colOff>101600</xdr:colOff>
      <xdr:row>96</xdr:row>
      <xdr:rowOff>117977</xdr:rowOff>
    </xdr:to>
    <xdr:sp macro="" textlink="">
      <xdr:nvSpPr>
        <xdr:cNvPr id="262" name="楕円 261"/>
        <xdr:cNvSpPr/>
      </xdr:nvSpPr>
      <xdr:spPr>
        <a:xfrm>
          <a:off x="2857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134504</xdr:rowOff>
    </xdr:from>
    <xdr:ext cx="534377" cy="259045"/>
    <xdr:sp macro="" textlink="">
      <xdr:nvSpPr>
        <xdr:cNvPr id="263" name="テキスト ボックス 262"/>
        <xdr:cNvSpPr txBox="1"/>
      </xdr:nvSpPr>
      <xdr:spPr>
        <a:xfrm>
          <a:off x="2641111" y="162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32079</xdr:rowOff>
    </xdr:from>
    <xdr:to>
      <xdr:col>10</xdr:col>
      <xdr:colOff>165100</xdr:colOff>
      <xdr:row>96</xdr:row>
      <xdr:rowOff>133679</xdr:rowOff>
    </xdr:to>
    <xdr:sp macro="" textlink="">
      <xdr:nvSpPr>
        <xdr:cNvPr id="264" name="楕円 263"/>
        <xdr:cNvSpPr/>
      </xdr:nvSpPr>
      <xdr:spPr>
        <a:xfrm>
          <a:off x="1968500" y="164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150206</xdr:rowOff>
    </xdr:from>
    <xdr:ext cx="534377" cy="259045"/>
    <xdr:sp macro="" textlink="">
      <xdr:nvSpPr>
        <xdr:cNvPr id="265" name="テキスト ボックス 264"/>
        <xdr:cNvSpPr txBox="1"/>
      </xdr:nvSpPr>
      <xdr:spPr>
        <a:xfrm>
          <a:off x="1752111" y="162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78770</xdr:rowOff>
    </xdr:from>
    <xdr:to>
      <xdr:col>6</xdr:col>
      <xdr:colOff>38100</xdr:colOff>
      <xdr:row>97</xdr:row>
      <xdr:rowOff>8920</xdr:rowOff>
    </xdr:to>
    <xdr:sp macro="" textlink="">
      <xdr:nvSpPr>
        <xdr:cNvPr id="266" name="楕円 265"/>
        <xdr:cNvSpPr/>
      </xdr:nvSpPr>
      <xdr:spPr>
        <a:xfrm>
          <a:off x="1079500" y="165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25447</xdr:rowOff>
    </xdr:from>
    <xdr:ext cx="534377" cy="259045"/>
    <xdr:sp macro="" textlink="">
      <xdr:nvSpPr>
        <xdr:cNvPr id="267" name="テキスト ボックス 266"/>
        <xdr:cNvSpPr txBox="1"/>
      </xdr:nvSpPr>
      <xdr:spPr>
        <a:xfrm>
          <a:off x="863111" y="163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39166</xdr:rowOff>
    </xdr:from>
    <xdr:to>
      <xdr:col>55</xdr:col>
      <xdr:colOff>0</xdr:colOff>
      <xdr:row>38</xdr:row>
      <xdr:rowOff>41135</xdr:rowOff>
    </xdr:to>
    <xdr:cxnSp macro="">
      <xdr:nvCxnSpPr>
        <xdr:cNvPr id="296" name="直線コネクタ 295"/>
        <xdr:cNvCxnSpPr/>
      </xdr:nvCxnSpPr>
      <xdr:spPr>
        <a:xfrm>
          <a:off x="9639300" y="6554266"/>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29587</xdr:rowOff>
    </xdr:from>
    <xdr:to>
      <xdr:col>50</xdr:col>
      <xdr:colOff>114300</xdr:colOff>
      <xdr:row>38</xdr:row>
      <xdr:rowOff>39166</xdr:rowOff>
    </xdr:to>
    <xdr:cxnSp macro="">
      <xdr:nvCxnSpPr>
        <xdr:cNvPr id="299" name="直線コネクタ 298"/>
        <xdr:cNvCxnSpPr/>
      </xdr:nvCxnSpPr>
      <xdr:spPr>
        <a:xfrm>
          <a:off x="8750300" y="6544687"/>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29587</xdr:rowOff>
    </xdr:from>
    <xdr:to>
      <xdr:col>45</xdr:col>
      <xdr:colOff>177800</xdr:colOff>
      <xdr:row>38</xdr:row>
      <xdr:rowOff>52272</xdr:rowOff>
    </xdr:to>
    <xdr:cxnSp macro="">
      <xdr:nvCxnSpPr>
        <xdr:cNvPr id="302" name="直線コネクタ 301"/>
        <xdr:cNvCxnSpPr/>
      </xdr:nvCxnSpPr>
      <xdr:spPr>
        <a:xfrm flipV="1">
          <a:off x="7861300" y="6544687"/>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52272</xdr:rowOff>
    </xdr:from>
    <xdr:to>
      <xdr:col>41</xdr:col>
      <xdr:colOff>50800</xdr:colOff>
      <xdr:row>38</xdr:row>
      <xdr:rowOff>64292</xdr:rowOff>
    </xdr:to>
    <xdr:cxnSp macro="">
      <xdr:nvCxnSpPr>
        <xdr:cNvPr id="305" name="直線コネクタ 304"/>
        <xdr:cNvCxnSpPr/>
      </xdr:nvCxnSpPr>
      <xdr:spPr>
        <a:xfrm flipV="1">
          <a:off x="6972300" y="6567372"/>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161785</xdr:rowOff>
    </xdr:from>
    <xdr:to>
      <xdr:col>55</xdr:col>
      <xdr:colOff>50800</xdr:colOff>
      <xdr:row>38</xdr:row>
      <xdr:rowOff>91935</xdr:rowOff>
    </xdr:to>
    <xdr:sp macro="" textlink="">
      <xdr:nvSpPr>
        <xdr:cNvPr id="315" name="楕円 314"/>
        <xdr:cNvSpPr/>
      </xdr:nvSpPr>
      <xdr:spPr>
        <a:xfrm>
          <a:off x="10426700" y="6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76712</xdr:rowOff>
    </xdr:from>
    <xdr:ext cx="534377" cy="259045"/>
    <xdr:sp macro="" textlink="">
      <xdr:nvSpPr>
        <xdr:cNvPr id="316" name="補助費等該当値テキスト"/>
        <xdr:cNvSpPr txBox="1"/>
      </xdr:nvSpPr>
      <xdr:spPr>
        <a:xfrm>
          <a:off x="10528300" y="64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159816</xdr:rowOff>
    </xdr:from>
    <xdr:to>
      <xdr:col>50</xdr:col>
      <xdr:colOff>165100</xdr:colOff>
      <xdr:row>38</xdr:row>
      <xdr:rowOff>89966</xdr:rowOff>
    </xdr:to>
    <xdr:sp macro="" textlink="">
      <xdr:nvSpPr>
        <xdr:cNvPr id="317" name="楕円 316"/>
        <xdr:cNvSpPr/>
      </xdr:nvSpPr>
      <xdr:spPr>
        <a:xfrm>
          <a:off x="9588500" y="6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81093</xdr:rowOff>
    </xdr:from>
    <xdr:ext cx="534377" cy="259045"/>
    <xdr:sp macro="" textlink="">
      <xdr:nvSpPr>
        <xdr:cNvPr id="318" name="テキスト ボックス 317"/>
        <xdr:cNvSpPr txBox="1"/>
      </xdr:nvSpPr>
      <xdr:spPr>
        <a:xfrm>
          <a:off x="9372111" y="65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150237</xdr:rowOff>
    </xdr:from>
    <xdr:to>
      <xdr:col>46</xdr:col>
      <xdr:colOff>38100</xdr:colOff>
      <xdr:row>38</xdr:row>
      <xdr:rowOff>80387</xdr:rowOff>
    </xdr:to>
    <xdr:sp macro="" textlink="">
      <xdr:nvSpPr>
        <xdr:cNvPr id="319" name="楕円 318"/>
        <xdr:cNvSpPr/>
      </xdr:nvSpPr>
      <xdr:spPr>
        <a:xfrm>
          <a:off x="8699500" y="64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71514</xdr:rowOff>
    </xdr:from>
    <xdr:ext cx="534377" cy="259045"/>
    <xdr:sp macro="" textlink="">
      <xdr:nvSpPr>
        <xdr:cNvPr id="320" name="テキスト ボックス 319"/>
        <xdr:cNvSpPr txBox="1"/>
      </xdr:nvSpPr>
      <xdr:spPr>
        <a:xfrm>
          <a:off x="8483111" y="65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1472</xdr:rowOff>
    </xdr:from>
    <xdr:to>
      <xdr:col>41</xdr:col>
      <xdr:colOff>101600</xdr:colOff>
      <xdr:row>38</xdr:row>
      <xdr:rowOff>103072</xdr:rowOff>
    </xdr:to>
    <xdr:sp macro="" textlink="">
      <xdr:nvSpPr>
        <xdr:cNvPr id="321" name="楕円 320"/>
        <xdr:cNvSpPr/>
      </xdr:nvSpPr>
      <xdr:spPr>
        <a:xfrm>
          <a:off x="7810500" y="6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94199</xdr:rowOff>
    </xdr:from>
    <xdr:ext cx="534377" cy="259045"/>
    <xdr:sp macro="" textlink="">
      <xdr:nvSpPr>
        <xdr:cNvPr id="322" name="テキスト ボックス 321"/>
        <xdr:cNvSpPr txBox="1"/>
      </xdr:nvSpPr>
      <xdr:spPr>
        <a:xfrm>
          <a:off x="7594111" y="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13492</xdr:rowOff>
    </xdr:from>
    <xdr:to>
      <xdr:col>36</xdr:col>
      <xdr:colOff>165100</xdr:colOff>
      <xdr:row>38</xdr:row>
      <xdr:rowOff>115092</xdr:rowOff>
    </xdr:to>
    <xdr:sp macro="" textlink="">
      <xdr:nvSpPr>
        <xdr:cNvPr id="323" name="楕円 322"/>
        <xdr:cNvSpPr/>
      </xdr:nvSpPr>
      <xdr:spPr>
        <a:xfrm>
          <a:off x="6921500" y="65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106219</xdr:rowOff>
    </xdr:from>
    <xdr:ext cx="534377" cy="259045"/>
    <xdr:sp macro="" textlink="">
      <xdr:nvSpPr>
        <xdr:cNvPr id="324" name="テキスト ボックス 323"/>
        <xdr:cNvSpPr txBox="1"/>
      </xdr:nvSpPr>
      <xdr:spPr>
        <a:xfrm>
          <a:off x="6705111" y="66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27653</xdr:rowOff>
    </xdr:from>
    <xdr:to>
      <xdr:col>55</xdr:col>
      <xdr:colOff>0</xdr:colOff>
      <xdr:row>59</xdr:row>
      <xdr:rowOff>28791</xdr:rowOff>
    </xdr:to>
    <xdr:cxnSp macro="">
      <xdr:nvCxnSpPr>
        <xdr:cNvPr id="353" name="直線コネクタ 352"/>
        <xdr:cNvCxnSpPr/>
      </xdr:nvCxnSpPr>
      <xdr:spPr>
        <a:xfrm>
          <a:off x="9639300" y="10143203"/>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23164</xdr:rowOff>
    </xdr:from>
    <xdr:to>
      <xdr:col>50</xdr:col>
      <xdr:colOff>114300</xdr:colOff>
      <xdr:row>59</xdr:row>
      <xdr:rowOff>27653</xdr:rowOff>
    </xdr:to>
    <xdr:cxnSp macro="">
      <xdr:nvCxnSpPr>
        <xdr:cNvPr id="356" name="直線コネクタ 355"/>
        <xdr:cNvCxnSpPr/>
      </xdr:nvCxnSpPr>
      <xdr:spPr>
        <a:xfrm>
          <a:off x="8750300" y="10138714"/>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22978</xdr:rowOff>
    </xdr:from>
    <xdr:to>
      <xdr:col>45</xdr:col>
      <xdr:colOff>177800</xdr:colOff>
      <xdr:row>59</xdr:row>
      <xdr:rowOff>23164</xdr:rowOff>
    </xdr:to>
    <xdr:cxnSp macro="">
      <xdr:nvCxnSpPr>
        <xdr:cNvPr id="359" name="直線コネクタ 358"/>
        <xdr:cNvCxnSpPr/>
      </xdr:nvCxnSpPr>
      <xdr:spPr>
        <a:xfrm>
          <a:off x="7861300" y="10138528"/>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22978</xdr:rowOff>
    </xdr:from>
    <xdr:to>
      <xdr:col>41</xdr:col>
      <xdr:colOff>50800</xdr:colOff>
      <xdr:row>59</xdr:row>
      <xdr:rowOff>29663</xdr:rowOff>
    </xdr:to>
    <xdr:cxnSp macro="">
      <xdr:nvCxnSpPr>
        <xdr:cNvPr id="362" name="直線コネクタ 361"/>
        <xdr:cNvCxnSpPr/>
      </xdr:nvCxnSpPr>
      <xdr:spPr>
        <a:xfrm flipV="1">
          <a:off x="6972300" y="10138528"/>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149441</xdr:rowOff>
    </xdr:from>
    <xdr:to>
      <xdr:col>55</xdr:col>
      <xdr:colOff>50800</xdr:colOff>
      <xdr:row>59</xdr:row>
      <xdr:rowOff>79591</xdr:rowOff>
    </xdr:to>
    <xdr:sp macro="" textlink="">
      <xdr:nvSpPr>
        <xdr:cNvPr id="372" name="楕円 371"/>
        <xdr:cNvSpPr/>
      </xdr:nvSpPr>
      <xdr:spPr>
        <a:xfrm>
          <a:off x="104267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148303</xdr:rowOff>
    </xdr:from>
    <xdr:to>
      <xdr:col>50</xdr:col>
      <xdr:colOff>165100</xdr:colOff>
      <xdr:row>59</xdr:row>
      <xdr:rowOff>78453</xdr:rowOff>
    </xdr:to>
    <xdr:sp macro="" textlink="">
      <xdr:nvSpPr>
        <xdr:cNvPr id="374" name="楕円 373"/>
        <xdr:cNvSpPr/>
      </xdr:nvSpPr>
      <xdr:spPr>
        <a:xfrm>
          <a:off x="9588500" y="100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69580</xdr:rowOff>
    </xdr:from>
    <xdr:ext cx="534377" cy="259045"/>
    <xdr:sp macro="" textlink="">
      <xdr:nvSpPr>
        <xdr:cNvPr id="375" name="テキスト ボックス 374"/>
        <xdr:cNvSpPr txBox="1"/>
      </xdr:nvSpPr>
      <xdr:spPr>
        <a:xfrm>
          <a:off x="9372111" y="101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143814</xdr:rowOff>
    </xdr:from>
    <xdr:to>
      <xdr:col>46</xdr:col>
      <xdr:colOff>38100</xdr:colOff>
      <xdr:row>59</xdr:row>
      <xdr:rowOff>73964</xdr:rowOff>
    </xdr:to>
    <xdr:sp macro="" textlink="">
      <xdr:nvSpPr>
        <xdr:cNvPr id="376" name="楕円 375"/>
        <xdr:cNvSpPr/>
      </xdr:nvSpPr>
      <xdr:spPr>
        <a:xfrm>
          <a:off x="8699500" y="100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65091</xdr:rowOff>
    </xdr:from>
    <xdr:ext cx="534377" cy="259045"/>
    <xdr:sp macro="" textlink="">
      <xdr:nvSpPr>
        <xdr:cNvPr id="377" name="テキスト ボックス 376"/>
        <xdr:cNvSpPr txBox="1"/>
      </xdr:nvSpPr>
      <xdr:spPr>
        <a:xfrm>
          <a:off x="8483111" y="101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143628</xdr:rowOff>
    </xdr:from>
    <xdr:to>
      <xdr:col>41</xdr:col>
      <xdr:colOff>101600</xdr:colOff>
      <xdr:row>59</xdr:row>
      <xdr:rowOff>73778</xdr:rowOff>
    </xdr:to>
    <xdr:sp macro="" textlink="">
      <xdr:nvSpPr>
        <xdr:cNvPr id="378" name="楕円 377"/>
        <xdr:cNvSpPr/>
      </xdr:nvSpPr>
      <xdr:spPr>
        <a:xfrm>
          <a:off x="7810500" y="10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64905</xdr:rowOff>
    </xdr:from>
    <xdr:ext cx="534377" cy="259045"/>
    <xdr:sp macro="" textlink="">
      <xdr:nvSpPr>
        <xdr:cNvPr id="379" name="テキスト ボックス 378"/>
        <xdr:cNvSpPr txBox="1"/>
      </xdr:nvSpPr>
      <xdr:spPr>
        <a:xfrm>
          <a:off x="7594111" y="101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150313</xdr:rowOff>
    </xdr:from>
    <xdr:to>
      <xdr:col>36</xdr:col>
      <xdr:colOff>165100</xdr:colOff>
      <xdr:row>59</xdr:row>
      <xdr:rowOff>80463</xdr:rowOff>
    </xdr:to>
    <xdr:sp macro="" textlink="">
      <xdr:nvSpPr>
        <xdr:cNvPr id="380" name="楕円 379"/>
        <xdr:cNvSpPr/>
      </xdr:nvSpPr>
      <xdr:spPr>
        <a:xfrm>
          <a:off x="69215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71590</xdr:rowOff>
    </xdr:from>
    <xdr:ext cx="534377" cy="259045"/>
    <xdr:sp macro="" textlink="">
      <xdr:nvSpPr>
        <xdr:cNvPr id="381" name="テキスト ボックス 380"/>
        <xdr:cNvSpPr txBox="1"/>
      </xdr:nvSpPr>
      <xdr:spPr>
        <a:xfrm>
          <a:off x="6705111" y="101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139212</xdr:rowOff>
    </xdr:from>
    <xdr:to>
      <xdr:col>55</xdr:col>
      <xdr:colOff>0</xdr:colOff>
      <xdr:row>78</xdr:row>
      <xdr:rowOff>139578</xdr:rowOff>
    </xdr:to>
    <xdr:cxnSp macro="">
      <xdr:nvCxnSpPr>
        <xdr:cNvPr id="408" name="直線コネクタ 407"/>
        <xdr:cNvCxnSpPr/>
      </xdr:nvCxnSpPr>
      <xdr:spPr>
        <a:xfrm>
          <a:off x="9639300" y="1351231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139212</xdr:rowOff>
    </xdr:from>
    <xdr:to>
      <xdr:col>50</xdr:col>
      <xdr:colOff>114300</xdr:colOff>
      <xdr:row>78</xdr:row>
      <xdr:rowOff>139351</xdr:rowOff>
    </xdr:to>
    <xdr:cxnSp macro="">
      <xdr:nvCxnSpPr>
        <xdr:cNvPr id="411" name="直線コネクタ 410"/>
        <xdr:cNvCxnSpPr/>
      </xdr:nvCxnSpPr>
      <xdr:spPr>
        <a:xfrm flipV="1">
          <a:off x="8750300" y="13512312"/>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135345</xdr:rowOff>
    </xdr:from>
    <xdr:to>
      <xdr:col>45</xdr:col>
      <xdr:colOff>177800</xdr:colOff>
      <xdr:row>78</xdr:row>
      <xdr:rowOff>139351</xdr:rowOff>
    </xdr:to>
    <xdr:cxnSp macro="">
      <xdr:nvCxnSpPr>
        <xdr:cNvPr id="414" name="直線コネクタ 413"/>
        <xdr:cNvCxnSpPr/>
      </xdr:nvCxnSpPr>
      <xdr:spPr>
        <a:xfrm>
          <a:off x="7861300" y="13508445"/>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130863</xdr:rowOff>
    </xdr:from>
    <xdr:to>
      <xdr:col>41</xdr:col>
      <xdr:colOff>50800</xdr:colOff>
      <xdr:row>78</xdr:row>
      <xdr:rowOff>135345</xdr:rowOff>
    </xdr:to>
    <xdr:cxnSp macro="">
      <xdr:nvCxnSpPr>
        <xdr:cNvPr id="417" name="直線コネクタ 416"/>
        <xdr:cNvCxnSpPr/>
      </xdr:nvCxnSpPr>
      <xdr:spPr>
        <a:xfrm>
          <a:off x="6972300" y="13503963"/>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88778</xdr:rowOff>
    </xdr:from>
    <xdr:to>
      <xdr:col>55</xdr:col>
      <xdr:colOff>50800</xdr:colOff>
      <xdr:row>79</xdr:row>
      <xdr:rowOff>18928</xdr:rowOff>
    </xdr:to>
    <xdr:sp macro="" textlink="">
      <xdr:nvSpPr>
        <xdr:cNvPr id="427" name="楕円 426"/>
        <xdr:cNvSpPr/>
      </xdr:nvSpPr>
      <xdr:spPr>
        <a:xfrm>
          <a:off x="10426700" y="134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378565" cy="259045"/>
    <xdr:sp macro="" textlink="">
      <xdr:nvSpPr>
        <xdr:cNvPr id="428" name="普通建設事業費 （ うち新規整備　）該当値テキスト"/>
        <xdr:cNvSpPr txBox="1"/>
      </xdr:nvSpPr>
      <xdr:spPr>
        <a:xfrm>
          <a:off x="10528300" y="1342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88412</xdr:rowOff>
    </xdr:from>
    <xdr:to>
      <xdr:col>50</xdr:col>
      <xdr:colOff>165100</xdr:colOff>
      <xdr:row>79</xdr:row>
      <xdr:rowOff>18562</xdr:rowOff>
    </xdr:to>
    <xdr:sp macro="" textlink="">
      <xdr:nvSpPr>
        <xdr:cNvPr id="429" name="楕円 428"/>
        <xdr:cNvSpPr/>
      </xdr:nvSpPr>
      <xdr:spPr>
        <a:xfrm>
          <a:off x="9588500" y="134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9689</xdr:rowOff>
    </xdr:from>
    <xdr:ext cx="469744" cy="259045"/>
    <xdr:sp macro="" textlink="">
      <xdr:nvSpPr>
        <xdr:cNvPr id="430" name="テキスト ボックス 429"/>
        <xdr:cNvSpPr txBox="1"/>
      </xdr:nvSpPr>
      <xdr:spPr>
        <a:xfrm>
          <a:off x="9404428" y="135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88551</xdr:rowOff>
    </xdr:from>
    <xdr:to>
      <xdr:col>46</xdr:col>
      <xdr:colOff>38100</xdr:colOff>
      <xdr:row>79</xdr:row>
      <xdr:rowOff>18701</xdr:rowOff>
    </xdr:to>
    <xdr:sp macro="" textlink="">
      <xdr:nvSpPr>
        <xdr:cNvPr id="431" name="楕円 430"/>
        <xdr:cNvSpPr/>
      </xdr:nvSpPr>
      <xdr:spPr>
        <a:xfrm>
          <a:off x="8699500" y="13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9828</xdr:rowOff>
    </xdr:from>
    <xdr:ext cx="378565" cy="259045"/>
    <xdr:sp macro="" textlink="">
      <xdr:nvSpPr>
        <xdr:cNvPr id="432" name="テキスト ボックス 431"/>
        <xdr:cNvSpPr txBox="1"/>
      </xdr:nvSpPr>
      <xdr:spPr>
        <a:xfrm>
          <a:off x="8561017" y="1355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84545</xdr:rowOff>
    </xdr:from>
    <xdr:to>
      <xdr:col>41</xdr:col>
      <xdr:colOff>101600</xdr:colOff>
      <xdr:row>79</xdr:row>
      <xdr:rowOff>14695</xdr:rowOff>
    </xdr:to>
    <xdr:sp macro="" textlink="">
      <xdr:nvSpPr>
        <xdr:cNvPr id="433" name="楕円 432"/>
        <xdr:cNvSpPr/>
      </xdr:nvSpPr>
      <xdr:spPr>
        <a:xfrm>
          <a:off x="78105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5822</xdr:rowOff>
    </xdr:from>
    <xdr:ext cx="469744" cy="259045"/>
    <xdr:sp macro="" textlink="">
      <xdr:nvSpPr>
        <xdr:cNvPr id="434" name="テキスト ボックス 433"/>
        <xdr:cNvSpPr txBox="1"/>
      </xdr:nvSpPr>
      <xdr:spPr>
        <a:xfrm>
          <a:off x="7626428" y="135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80063</xdr:rowOff>
    </xdr:from>
    <xdr:to>
      <xdr:col>36</xdr:col>
      <xdr:colOff>165100</xdr:colOff>
      <xdr:row>79</xdr:row>
      <xdr:rowOff>10213</xdr:rowOff>
    </xdr:to>
    <xdr:sp macro="" textlink="">
      <xdr:nvSpPr>
        <xdr:cNvPr id="435" name="楕円 434"/>
        <xdr:cNvSpPr/>
      </xdr:nvSpPr>
      <xdr:spPr>
        <a:xfrm>
          <a:off x="6921500" y="134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1340</xdr:rowOff>
    </xdr:from>
    <xdr:ext cx="534377" cy="259045"/>
    <xdr:sp macro="" textlink="">
      <xdr:nvSpPr>
        <xdr:cNvPr id="436" name="テキスト ボックス 435"/>
        <xdr:cNvSpPr txBox="1"/>
      </xdr:nvSpPr>
      <xdr:spPr>
        <a:xfrm>
          <a:off x="6705111" y="135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48406</xdr:rowOff>
    </xdr:from>
    <xdr:to>
      <xdr:col>55</xdr:col>
      <xdr:colOff>0</xdr:colOff>
      <xdr:row>98</xdr:row>
      <xdr:rowOff>62644</xdr:rowOff>
    </xdr:to>
    <xdr:cxnSp macro="">
      <xdr:nvCxnSpPr>
        <xdr:cNvPr id="463" name="直線コネクタ 462"/>
        <xdr:cNvCxnSpPr/>
      </xdr:nvCxnSpPr>
      <xdr:spPr>
        <a:xfrm>
          <a:off x="9639300" y="16850506"/>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34865</xdr:rowOff>
    </xdr:from>
    <xdr:to>
      <xdr:col>50</xdr:col>
      <xdr:colOff>114300</xdr:colOff>
      <xdr:row>98</xdr:row>
      <xdr:rowOff>48406</xdr:rowOff>
    </xdr:to>
    <xdr:cxnSp macro="">
      <xdr:nvCxnSpPr>
        <xdr:cNvPr id="466" name="直線コネクタ 465"/>
        <xdr:cNvCxnSpPr/>
      </xdr:nvCxnSpPr>
      <xdr:spPr>
        <a:xfrm>
          <a:off x="8750300" y="16836965"/>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34865</xdr:rowOff>
    </xdr:from>
    <xdr:to>
      <xdr:col>45</xdr:col>
      <xdr:colOff>177800</xdr:colOff>
      <xdr:row>98</xdr:row>
      <xdr:rowOff>45917</xdr:rowOff>
    </xdr:to>
    <xdr:cxnSp macro="">
      <xdr:nvCxnSpPr>
        <xdr:cNvPr id="469" name="直線コネクタ 468"/>
        <xdr:cNvCxnSpPr/>
      </xdr:nvCxnSpPr>
      <xdr:spPr>
        <a:xfrm flipV="1">
          <a:off x="7861300" y="16836965"/>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45917</xdr:rowOff>
    </xdr:from>
    <xdr:to>
      <xdr:col>41</xdr:col>
      <xdr:colOff>50800</xdr:colOff>
      <xdr:row>98</xdr:row>
      <xdr:rowOff>109652</xdr:rowOff>
    </xdr:to>
    <xdr:cxnSp macro="">
      <xdr:nvCxnSpPr>
        <xdr:cNvPr id="472" name="直線コネクタ 471"/>
        <xdr:cNvCxnSpPr/>
      </xdr:nvCxnSpPr>
      <xdr:spPr>
        <a:xfrm flipV="1">
          <a:off x="6972300" y="16848017"/>
          <a:ext cx="889000" cy="6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11844</xdr:rowOff>
    </xdr:from>
    <xdr:to>
      <xdr:col>55</xdr:col>
      <xdr:colOff>50800</xdr:colOff>
      <xdr:row>98</xdr:row>
      <xdr:rowOff>113444</xdr:rowOff>
    </xdr:to>
    <xdr:sp macro="" textlink="">
      <xdr:nvSpPr>
        <xdr:cNvPr id="482" name="楕円 481"/>
        <xdr:cNvSpPr/>
      </xdr:nvSpPr>
      <xdr:spPr>
        <a:xfrm>
          <a:off x="10426700" y="16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98221</xdr:rowOff>
    </xdr:from>
    <xdr:ext cx="534377" cy="259045"/>
    <xdr:sp macro="" textlink="">
      <xdr:nvSpPr>
        <xdr:cNvPr id="483" name="普通建設事業費 （ うち更新整備　）該当値テキスト"/>
        <xdr:cNvSpPr txBox="1"/>
      </xdr:nvSpPr>
      <xdr:spPr>
        <a:xfrm>
          <a:off x="10528300" y="167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169056</xdr:rowOff>
    </xdr:from>
    <xdr:to>
      <xdr:col>50</xdr:col>
      <xdr:colOff>165100</xdr:colOff>
      <xdr:row>98</xdr:row>
      <xdr:rowOff>99206</xdr:rowOff>
    </xdr:to>
    <xdr:sp macro="" textlink="">
      <xdr:nvSpPr>
        <xdr:cNvPr id="484" name="楕円 483"/>
        <xdr:cNvSpPr/>
      </xdr:nvSpPr>
      <xdr:spPr>
        <a:xfrm>
          <a:off x="9588500" y="167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90333</xdr:rowOff>
    </xdr:from>
    <xdr:ext cx="534377" cy="259045"/>
    <xdr:sp macro="" textlink="">
      <xdr:nvSpPr>
        <xdr:cNvPr id="485" name="テキスト ボックス 484"/>
        <xdr:cNvSpPr txBox="1"/>
      </xdr:nvSpPr>
      <xdr:spPr>
        <a:xfrm>
          <a:off x="9372111" y="168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155515</xdr:rowOff>
    </xdr:from>
    <xdr:to>
      <xdr:col>46</xdr:col>
      <xdr:colOff>38100</xdr:colOff>
      <xdr:row>98</xdr:row>
      <xdr:rowOff>85665</xdr:rowOff>
    </xdr:to>
    <xdr:sp macro="" textlink="">
      <xdr:nvSpPr>
        <xdr:cNvPr id="486" name="楕円 485"/>
        <xdr:cNvSpPr/>
      </xdr:nvSpPr>
      <xdr:spPr>
        <a:xfrm>
          <a:off x="8699500" y="167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76792</xdr:rowOff>
    </xdr:from>
    <xdr:ext cx="534377" cy="259045"/>
    <xdr:sp macro="" textlink="">
      <xdr:nvSpPr>
        <xdr:cNvPr id="487" name="テキスト ボックス 486"/>
        <xdr:cNvSpPr txBox="1"/>
      </xdr:nvSpPr>
      <xdr:spPr>
        <a:xfrm>
          <a:off x="8483111" y="168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166567</xdr:rowOff>
    </xdr:from>
    <xdr:to>
      <xdr:col>41</xdr:col>
      <xdr:colOff>101600</xdr:colOff>
      <xdr:row>98</xdr:row>
      <xdr:rowOff>96717</xdr:rowOff>
    </xdr:to>
    <xdr:sp macro="" textlink="">
      <xdr:nvSpPr>
        <xdr:cNvPr id="488" name="楕円 487"/>
        <xdr:cNvSpPr/>
      </xdr:nvSpPr>
      <xdr:spPr>
        <a:xfrm>
          <a:off x="7810500" y="1679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87844</xdr:rowOff>
    </xdr:from>
    <xdr:ext cx="534377" cy="259045"/>
    <xdr:sp macro="" textlink="">
      <xdr:nvSpPr>
        <xdr:cNvPr id="489" name="テキスト ボックス 488"/>
        <xdr:cNvSpPr txBox="1"/>
      </xdr:nvSpPr>
      <xdr:spPr>
        <a:xfrm>
          <a:off x="7594111" y="1688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58852</xdr:rowOff>
    </xdr:from>
    <xdr:to>
      <xdr:col>36</xdr:col>
      <xdr:colOff>165100</xdr:colOff>
      <xdr:row>98</xdr:row>
      <xdr:rowOff>160452</xdr:rowOff>
    </xdr:to>
    <xdr:sp macro="" textlink="">
      <xdr:nvSpPr>
        <xdr:cNvPr id="490" name="楕円 489"/>
        <xdr:cNvSpPr/>
      </xdr:nvSpPr>
      <xdr:spPr>
        <a:xfrm>
          <a:off x="6921500" y="168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151579</xdr:rowOff>
    </xdr:from>
    <xdr:ext cx="534377" cy="259045"/>
    <xdr:sp macro="" textlink="">
      <xdr:nvSpPr>
        <xdr:cNvPr id="491" name="テキスト ボックス 490"/>
        <xdr:cNvSpPr txBox="1"/>
      </xdr:nvSpPr>
      <xdr:spPr>
        <a:xfrm>
          <a:off x="6705111" y="169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6846</xdr:rowOff>
    </xdr:from>
    <xdr:to>
      <xdr:col>85</xdr:col>
      <xdr:colOff>127000</xdr:colOff>
      <xdr:row>78</xdr:row>
      <xdr:rowOff>10162</xdr:rowOff>
    </xdr:to>
    <xdr:cxnSp macro="">
      <xdr:nvCxnSpPr>
        <xdr:cNvPr id="622" name="直線コネクタ 621"/>
        <xdr:cNvCxnSpPr/>
      </xdr:nvCxnSpPr>
      <xdr:spPr>
        <a:xfrm>
          <a:off x="15481300" y="13379946"/>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6142</xdr:rowOff>
    </xdr:from>
    <xdr:to>
      <xdr:col>81</xdr:col>
      <xdr:colOff>50800</xdr:colOff>
      <xdr:row>78</xdr:row>
      <xdr:rowOff>6846</xdr:rowOff>
    </xdr:to>
    <xdr:cxnSp macro="">
      <xdr:nvCxnSpPr>
        <xdr:cNvPr id="625" name="直線コネクタ 624"/>
        <xdr:cNvCxnSpPr/>
      </xdr:nvCxnSpPr>
      <xdr:spPr>
        <a:xfrm>
          <a:off x="14592300" y="1337924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147180</xdr:rowOff>
    </xdr:from>
    <xdr:to>
      <xdr:col>76</xdr:col>
      <xdr:colOff>114300</xdr:colOff>
      <xdr:row>78</xdr:row>
      <xdr:rowOff>6142</xdr:rowOff>
    </xdr:to>
    <xdr:cxnSp macro="">
      <xdr:nvCxnSpPr>
        <xdr:cNvPr id="628" name="直線コネクタ 627"/>
        <xdr:cNvCxnSpPr/>
      </xdr:nvCxnSpPr>
      <xdr:spPr>
        <a:xfrm>
          <a:off x="13703300" y="13348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132595</xdr:rowOff>
    </xdr:from>
    <xdr:to>
      <xdr:col>71</xdr:col>
      <xdr:colOff>177800</xdr:colOff>
      <xdr:row>77</xdr:row>
      <xdr:rowOff>147180</xdr:rowOff>
    </xdr:to>
    <xdr:cxnSp macro="">
      <xdr:nvCxnSpPr>
        <xdr:cNvPr id="631" name="直線コネクタ 630"/>
        <xdr:cNvCxnSpPr/>
      </xdr:nvCxnSpPr>
      <xdr:spPr>
        <a:xfrm>
          <a:off x="12814300" y="1333424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130812</xdr:rowOff>
    </xdr:from>
    <xdr:to>
      <xdr:col>85</xdr:col>
      <xdr:colOff>177800</xdr:colOff>
      <xdr:row>78</xdr:row>
      <xdr:rowOff>60962</xdr:rowOff>
    </xdr:to>
    <xdr:sp macro="" textlink="">
      <xdr:nvSpPr>
        <xdr:cNvPr id="641" name="楕円 640"/>
        <xdr:cNvSpPr/>
      </xdr:nvSpPr>
      <xdr:spPr>
        <a:xfrm>
          <a:off x="162687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45739</xdr:rowOff>
    </xdr:from>
    <xdr:ext cx="534377" cy="259045"/>
    <xdr:sp macro="" textlink="">
      <xdr:nvSpPr>
        <xdr:cNvPr id="642" name="公債費該当値テキスト"/>
        <xdr:cNvSpPr txBox="1"/>
      </xdr:nvSpPr>
      <xdr:spPr>
        <a:xfrm>
          <a:off x="16370300" y="132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127496</xdr:rowOff>
    </xdr:from>
    <xdr:to>
      <xdr:col>81</xdr:col>
      <xdr:colOff>101600</xdr:colOff>
      <xdr:row>78</xdr:row>
      <xdr:rowOff>57646</xdr:rowOff>
    </xdr:to>
    <xdr:sp macro="" textlink="">
      <xdr:nvSpPr>
        <xdr:cNvPr id="643" name="楕円 642"/>
        <xdr:cNvSpPr/>
      </xdr:nvSpPr>
      <xdr:spPr>
        <a:xfrm>
          <a:off x="15430500" y="13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48773</xdr:rowOff>
    </xdr:from>
    <xdr:ext cx="534377" cy="259045"/>
    <xdr:sp macro="" textlink="">
      <xdr:nvSpPr>
        <xdr:cNvPr id="644" name="テキスト ボックス 643"/>
        <xdr:cNvSpPr txBox="1"/>
      </xdr:nvSpPr>
      <xdr:spPr>
        <a:xfrm>
          <a:off x="15214111" y="134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126792</xdr:rowOff>
    </xdr:from>
    <xdr:to>
      <xdr:col>76</xdr:col>
      <xdr:colOff>165100</xdr:colOff>
      <xdr:row>78</xdr:row>
      <xdr:rowOff>56942</xdr:rowOff>
    </xdr:to>
    <xdr:sp macro="" textlink="">
      <xdr:nvSpPr>
        <xdr:cNvPr id="645" name="楕円 644"/>
        <xdr:cNvSpPr/>
      </xdr:nvSpPr>
      <xdr:spPr>
        <a:xfrm>
          <a:off x="14541500" y="13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48069</xdr:rowOff>
    </xdr:from>
    <xdr:ext cx="534377" cy="259045"/>
    <xdr:sp macro="" textlink="">
      <xdr:nvSpPr>
        <xdr:cNvPr id="646" name="テキスト ボックス 645"/>
        <xdr:cNvSpPr txBox="1"/>
      </xdr:nvSpPr>
      <xdr:spPr>
        <a:xfrm>
          <a:off x="14325111" y="134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96380</xdr:rowOff>
    </xdr:from>
    <xdr:to>
      <xdr:col>72</xdr:col>
      <xdr:colOff>38100</xdr:colOff>
      <xdr:row>78</xdr:row>
      <xdr:rowOff>26530</xdr:rowOff>
    </xdr:to>
    <xdr:sp macro="" textlink="">
      <xdr:nvSpPr>
        <xdr:cNvPr id="647" name="楕円 646"/>
        <xdr:cNvSpPr/>
      </xdr:nvSpPr>
      <xdr:spPr>
        <a:xfrm>
          <a:off x="13652500" y="132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17657</xdr:rowOff>
    </xdr:from>
    <xdr:ext cx="534377" cy="259045"/>
    <xdr:sp macro="" textlink="">
      <xdr:nvSpPr>
        <xdr:cNvPr id="648" name="テキスト ボックス 647"/>
        <xdr:cNvSpPr txBox="1"/>
      </xdr:nvSpPr>
      <xdr:spPr>
        <a:xfrm>
          <a:off x="13436111" y="133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81795</xdr:rowOff>
    </xdr:from>
    <xdr:to>
      <xdr:col>67</xdr:col>
      <xdr:colOff>101600</xdr:colOff>
      <xdr:row>78</xdr:row>
      <xdr:rowOff>11945</xdr:rowOff>
    </xdr:to>
    <xdr:sp macro="" textlink="">
      <xdr:nvSpPr>
        <xdr:cNvPr id="649" name="楕円 648"/>
        <xdr:cNvSpPr/>
      </xdr:nvSpPr>
      <xdr:spPr>
        <a:xfrm>
          <a:off x="12763500" y="132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3072</xdr:rowOff>
    </xdr:from>
    <xdr:ext cx="534377" cy="259045"/>
    <xdr:sp macro="" textlink="">
      <xdr:nvSpPr>
        <xdr:cNvPr id="650" name="テキスト ボックス 649"/>
        <xdr:cNvSpPr txBox="1"/>
      </xdr:nvSpPr>
      <xdr:spPr>
        <a:xfrm>
          <a:off x="12547111" y="133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96478</xdr:rowOff>
    </xdr:from>
    <xdr:to>
      <xdr:col>85</xdr:col>
      <xdr:colOff>127000</xdr:colOff>
      <xdr:row>99</xdr:row>
      <xdr:rowOff>97653</xdr:rowOff>
    </xdr:to>
    <xdr:cxnSp macro="">
      <xdr:nvCxnSpPr>
        <xdr:cNvPr id="681" name="直線コネクタ 680"/>
        <xdr:cNvCxnSpPr/>
      </xdr:nvCxnSpPr>
      <xdr:spPr>
        <a:xfrm flipV="1">
          <a:off x="15481300" y="17070028"/>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93128</xdr:rowOff>
    </xdr:from>
    <xdr:to>
      <xdr:col>81</xdr:col>
      <xdr:colOff>50800</xdr:colOff>
      <xdr:row>99</xdr:row>
      <xdr:rowOff>97653</xdr:rowOff>
    </xdr:to>
    <xdr:cxnSp macro="">
      <xdr:nvCxnSpPr>
        <xdr:cNvPr id="684" name="直線コネクタ 683"/>
        <xdr:cNvCxnSpPr/>
      </xdr:nvCxnSpPr>
      <xdr:spPr>
        <a:xfrm>
          <a:off x="14592300" y="17066678"/>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93128</xdr:rowOff>
    </xdr:from>
    <xdr:to>
      <xdr:col>76</xdr:col>
      <xdr:colOff>114300</xdr:colOff>
      <xdr:row>99</xdr:row>
      <xdr:rowOff>98400</xdr:rowOff>
    </xdr:to>
    <xdr:cxnSp macro="">
      <xdr:nvCxnSpPr>
        <xdr:cNvPr id="687" name="直線コネクタ 686"/>
        <xdr:cNvCxnSpPr/>
      </xdr:nvCxnSpPr>
      <xdr:spPr>
        <a:xfrm flipV="1">
          <a:off x="13703300" y="17066678"/>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98400</xdr:rowOff>
    </xdr:from>
    <xdr:to>
      <xdr:col>71</xdr:col>
      <xdr:colOff>177800</xdr:colOff>
      <xdr:row>99</xdr:row>
      <xdr:rowOff>98405</xdr:rowOff>
    </xdr:to>
    <xdr:cxnSp macro="">
      <xdr:nvCxnSpPr>
        <xdr:cNvPr id="690" name="直線コネクタ 689"/>
        <xdr:cNvCxnSpPr/>
      </xdr:nvCxnSpPr>
      <xdr:spPr>
        <a:xfrm flipV="1">
          <a:off x="12814300" y="1707195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45678</xdr:rowOff>
    </xdr:from>
    <xdr:to>
      <xdr:col>85</xdr:col>
      <xdr:colOff>177800</xdr:colOff>
      <xdr:row>99</xdr:row>
      <xdr:rowOff>147278</xdr:rowOff>
    </xdr:to>
    <xdr:sp macro="" textlink="">
      <xdr:nvSpPr>
        <xdr:cNvPr id="700" name="楕円 699"/>
        <xdr:cNvSpPr/>
      </xdr:nvSpPr>
      <xdr:spPr>
        <a:xfrm>
          <a:off x="16268700" y="17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46853</xdr:rowOff>
    </xdr:from>
    <xdr:to>
      <xdr:col>81</xdr:col>
      <xdr:colOff>101600</xdr:colOff>
      <xdr:row>99</xdr:row>
      <xdr:rowOff>148453</xdr:rowOff>
    </xdr:to>
    <xdr:sp macro="" textlink="">
      <xdr:nvSpPr>
        <xdr:cNvPr id="702" name="楕円 701"/>
        <xdr:cNvSpPr/>
      </xdr:nvSpPr>
      <xdr:spPr>
        <a:xfrm>
          <a:off x="15430500" y="170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139580</xdr:rowOff>
    </xdr:from>
    <xdr:ext cx="378565" cy="259045"/>
    <xdr:sp macro="" textlink="">
      <xdr:nvSpPr>
        <xdr:cNvPr id="703" name="テキスト ボックス 702"/>
        <xdr:cNvSpPr txBox="1"/>
      </xdr:nvSpPr>
      <xdr:spPr>
        <a:xfrm>
          <a:off x="15292017" y="17113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42328</xdr:rowOff>
    </xdr:from>
    <xdr:to>
      <xdr:col>76</xdr:col>
      <xdr:colOff>165100</xdr:colOff>
      <xdr:row>99</xdr:row>
      <xdr:rowOff>143928</xdr:rowOff>
    </xdr:to>
    <xdr:sp macro="" textlink="">
      <xdr:nvSpPr>
        <xdr:cNvPr id="704" name="楕円 703"/>
        <xdr:cNvSpPr/>
      </xdr:nvSpPr>
      <xdr:spPr>
        <a:xfrm>
          <a:off x="14541500" y="170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135055</xdr:rowOff>
    </xdr:from>
    <xdr:ext cx="469744" cy="259045"/>
    <xdr:sp macro="" textlink="">
      <xdr:nvSpPr>
        <xdr:cNvPr id="705" name="テキスト ボックス 704"/>
        <xdr:cNvSpPr txBox="1"/>
      </xdr:nvSpPr>
      <xdr:spPr>
        <a:xfrm>
          <a:off x="14357428" y="1710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47600</xdr:rowOff>
    </xdr:from>
    <xdr:to>
      <xdr:col>72</xdr:col>
      <xdr:colOff>38100</xdr:colOff>
      <xdr:row>99</xdr:row>
      <xdr:rowOff>149200</xdr:rowOff>
    </xdr:to>
    <xdr:sp macro="" textlink="">
      <xdr:nvSpPr>
        <xdr:cNvPr id="706" name="楕円 705"/>
        <xdr:cNvSpPr/>
      </xdr:nvSpPr>
      <xdr:spPr>
        <a:xfrm>
          <a:off x="13652500" y="170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140327</xdr:rowOff>
    </xdr:from>
    <xdr:ext cx="378565" cy="259045"/>
    <xdr:sp macro="" textlink="">
      <xdr:nvSpPr>
        <xdr:cNvPr id="707" name="テキスト ボックス 706"/>
        <xdr:cNvSpPr txBox="1"/>
      </xdr:nvSpPr>
      <xdr:spPr>
        <a:xfrm>
          <a:off x="13514017" y="1711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47605</xdr:rowOff>
    </xdr:from>
    <xdr:to>
      <xdr:col>67</xdr:col>
      <xdr:colOff>101600</xdr:colOff>
      <xdr:row>99</xdr:row>
      <xdr:rowOff>149205</xdr:rowOff>
    </xdr:to>
    <xdr:sp macro="" textlink="">
      <xdr:nvSpPr>
        <xdr:cNvPr id="708" name="楕円 707"/>
        <xdr:cNvSpPr/>
      </xdr:nvSpPr>
      <xdr:spPr>
        <a:xfrm>
          <a:off x="12763500" y="170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140332</xdr:rowOff>
    </xdr:from>
    <xdr:ext cx="378565" cy="259045"/>
    <xdr:sp macro="" textlink="">
      <xdr:nvSpPr>
        <xdr:cNvPr id="709" name="テキスト ボックス 708"/>
        <xdr:cNvSpPr txBox="1"/>
      </xdr:nvSpPr>
      <xdr:spPr>
        <a:xfrm>
          <a:off x="12625017" y="1711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25400</xdr:rowOff>
    </xdr:to>
    <xdr:cxnSp macro="">
      <xdr:nvCxnSpPr>
        <xdr:cNvPr id="743" name="直線コネクタ 742"/>
        <xdr:cNvCxnSpPr/>
      </xdr:nvCxnSpPr>
      <xdr:spPr>
        <a:xfrm>
          <a:off x="18656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61" name="楕円 760"/>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62" name="テキスト ボックス 761"/>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97484</xdr:rowOff>
    </xdr:from>
    <xdr:to>
      <xdr:col>116</xdr:col>
      <xdr:colOff>63500</xdr:colOff>
      <xdr:row>59</xdr:row>
      <xdr:rowOff>97494</xdr:rowOff>
    </xdr:to>
    <xdr:cxnSp macro="">
      <xdr:nvCxnSpPr>
        <xdr:cNvPr id="793" name="直線コネクタ 792"/>
        <xdr:cNvCxnSpPr/>
      </xdr:nvCxnSpPr>
      <xdr:spPr>
        <a:xfrm>
          <a:off x="21323300" y="10213034"/>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97484</xdr:rowOff>
    </xdr:from>
    <xdr:to>
      <xdr:col>111</xdr:col>
      <xdr:colOff>177800</xdr:colOff>
      <xdr:row>59</xdr:row>
      <xdr:rowOff>97484</xdr:rowOff>
    </xdr:to>
    <xdr:cxnSp macro="">
      <xdr:nvCxnSpPr>
        <xdr:cNvPr id="796" name="直線コネクタ 795"/>
        <xdr:cNvCxnSpPr/>
      </xdr:nvCxnSpPr>
      <xdr:spPr>
        <a:xfrm>
          <a:off x="20434300" y="10213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97484</xdr:rowOff>
    </xdr:from>
    <xdr:to>
      <xdr:col>107</xdr:col>
      <xdr:colOff>50800</xdr:colOff>
      <xdr:row>59</xdr:row>
      <xdr:rowOff>97491</xdr:rowOff>
    </xdr:to>
    <xdr:cxnSp macro="">
      <xdr:nvCxnSpPr>
        <xdr:cNvPr id="799" name="直線コネクタ 798"/>
        <xdr:cNvCxnSpPr/>
      </xdr:nvCxnSpPr>
      <xdr:spPr>
        <a:xfrm flipV="1">
          <a:off x="19545300" y="1021303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97491</xdr:rowOff>
    </xdr:from>
    <xdr:to>
      <xdr:col>102</xdr:col>
      <xdr:colOff>114300</xdr:colOff>
      <xdr:row>59</xdr:row>
      <xdr:rowOff>97510</xdr:rowOff>
    </xdr:to>
    <xdr:cxnSp macro="">
      <xdr:nvCxnSpPr>
        <xdr:cNvPr id="802" name="直線コネクタ 801"/>
        <xdr:cNvCxnSpPr/>
      </xdr:nvCxnSpPr>
      <xdr:spPr>
        <a:xfrm flipV="1">
          <a:off x="18656300" y="1021304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46694</xdr:rowOff>
    </xdr:from>
    <xdr:to>
      <xdr:col>116</xdr:col>
      <xdr:colOff>114300</xdr:colOff>
      <xdr:row>59</xdr:row>
      <xdr:rowOff>148294</xdr:rowOff>
    </xdr:to>
    <xdr:sp macro="" textlink="">
      <xdr:nvSpPr>
        <xdr:cNvPr id="812" name="楕円 811"/>
        <xdr:cNvSpPr/>
      </xdr:nvSpPr>
      <xdr:spPr>
        <a:xfrm>
          <a:off x="22110700" y="101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46684</xdr:rowOff>
    </xdr:from>
    <xdr:to>
      <xdr:col>112</xdr:col>
      <xdr:colOff>38100</xdr:colOff>
      <xdr:row>59</xdr:row>
      <xdr:rowOff>148284</xdr:rowOff>
    </xdr:to>
    <xdr:sp macro="" textlink="">
      <xdr:nvSpPr>
        <xdr:cNvPr id="814" name="楕円 813"/>
        <xdr:cNvSpPr/>
      </xdr:nvSpPr>
      <xdr:spPr>
        <a:xfrm>
          <a:off x="21272500" y="101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139411</xdr:rowOff>
    </xdr:from>
    <xdr:ext cx="378565" cy="259045"/>
    <xdr:sp macro="" textlink="">
      <xdr:nvSpPr>
        <xdr:cNvPr id="815" name="テキスト ボックス 814"/>
        <xdr:cNvSpPr txBox="1"/>
      </xdr:nvSpPr>
      <xdr:spPr>
        <a:xfrm>
          <a:off x="21134017" y="1025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46684</xdr:rowOff>
    </xdr:from>
    <xdr:to>
      <xdr:col>107</xdr:col>
      <xdr:colOff>101600</xdr:colOff>
      <xdr:row>59</xdr:row>
      <xdr:rowOff>148284</xdr:rowOff>
    </xdr:to>
    <xdr:sp macro="" textlink="">
      <xdr:nvSpPr>
        <xdr:cNvPr id="816" name="楕円 815"/>
        <xdr:cNvSpPr/>
      </xdr:nvSpPr>
      <xdr:spPr>
        <a:xfrm>
          <a:off x="20383500" y="101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139411</xdr:rowOff>
    </xdr:from>
    <xdr:ext cx="378565" cy="259045"/>
    <xdr:sp macro="" textlink="">
      <xdr:nvSpPr>
        <xdr:cNvPr id="817" name="テキスト ボックス 816"/>
        <xdr:cNvSpPr txBox="1"/>
      </xdr:nvSpPr>
      <xdr:spPr>
        <a:xfrm>
          <a:off x="20245017" y="1025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46691</xdr:rowOff>
    </xdr:from>
    <xdr:to>
      <xdr:col>102</xdr:col>
      <xdr:colOff>165100</xdr:colOff>
      <xdr:row>59</xdr:row>
      <xdr:rowOff>148291</xdr:rowOff>
    </xdr:to>
    <xdr:sp macro="" textlink="">
      <xdr:nvSpPr>
        <xdr:cNvPr id="818" name="楕円 817"/>
        <xdr:cNvSpPr/>
      </xdr:nvSpPr>
      <xdr:spPr>
        <a:xfrm>
          <a:off x="19494500" y="101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139418</xdr:rowOff>
    </xdr:from>
    <xdr:ext cx="378565" cy="259045"/>
    <xdr:sp macro="" textlink="">
      <xdr:nvSpPr>
        <xdr:cNvPr id="819" name="テキスト ボックス 818"/>
        <xdr:cNvSpPr txBox="1"/>
      </xdr:nvSpPr>
      <xdr:spPr>
        <a:xfrm>
          <a:off x="19356017" y="1025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46710</xdr:rowOff>
    </xdr:from>
    <xdr:to>
      <xdr:col>98</xdr:col>
      <xdr:colOff>38100</xdr:colOff>
      <xdr:row>59</xdr:row>
      <xdr:rowOff>148310</xdr:rowOff>
    </xdr:to>
    <xdr:sp macro="" textlink="">
      <xdr:nvSpPr>
        <xdr:cNvPr id="820" name="楕円 819"/>
        <xdr:cNvSpPr/>
      </xdr:nvSpPr>
      <xdr:spPr>
        <a:xfrm>
          <a:off x="18605500" y="10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139437</xdr:rowOff>
    </xdr:from>
    <xdr:ext cx="378565" cy="259045"/>
    <xdr:sp macro="" textlink="">
      <xdr:nvSpPr>
        <xdr:cNvPr id="821" name="テキスト ボックス 820"/>
        <xdr:cNvSpPr txBox="1"/>
      </xdr:nvSpPr>
      <xdr:spPr>
        <a:xfrm>
          <a:off x="18467017" y="10254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33007</xdr:rowOff>
    </xdr:from>
    <xdr:to>
      <xdr:col>116</xdr:col>
      <xdr:colOff>63500</xdr:colOff>
      <xdr:row>78</xdr:row>
      <xdr:rowOff>44983</xdr:rowOff>
    </xdr:to>
    <xdr:cxnSp macro="">
      <xdr:nvCxnSpPr>
        <xdr:cNvPr id="851" name="直線コネクタ 850"/>
        <xdr:cNvCxnSpPr/>
      </xdr:nvCxnSpPr>
      <xdr:spPr>
        <a:xfrm>
          <a:off x="21323300" y="13406107"/>
          <a:ext cx="8382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33007</xdr:rowOff>
    </xdr:from>
    <xdr:to>
      <xdr:col>111</xdr:col>
      <xdr:colOff>177800</xdr:colOff>
      <xdr:row>78</xdr:row>
      <xdr:rowOff>55423</xdr:rowOff>
    </xdr:to>
    <xdr:cxnSp macro="">
      <xdr:nvCxnSpPr>
        <xdr:cNvPr id="854" name="直線コネクタ 853"/>
        <xdr:cNvCxnSpPr/>
      </xdr:nvCxnSpPr>
      <xdr:spPr>
        <a:xfrm flipV="1">
          <a:off x="20434300" y="1340610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54674</xdr:rowOff>
    </xdr:from>
    <xdr:to>
      <xdr:col>107</xdr:col>
      <xdr:colOff>50800</xdr:colOff>
      <xdr:row>78</xdr:row>
      <xdr:rowOff>55423</xdr:rowOff>
    </xdr:to>
    <xdr:cxnSp macro="">
      <xdr:nvCxnSpPr>
        <xdr:cNvPr id="857" name="直線コネクタ 856"/>
        <xdr:cNvCxnSpPr/>
      </xdr:nvCxnSpPr>
      <xdr:spPr>
        <a:xfrm>
          <a:off x="19545300" y="13427774"/>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54674</xdr:rowOff>
    </xdr:from>
    <xdr:to>
      <xdr:col>102</xdr:col>
      <xdr:colOff>114300</xdr:colOff>
      <xdr:row>78</xdr:row>
      <xdr:rowOff>102794</xdr:rowOff>
    </xdr:to>
    <xdr:cxnSp macro="">
      <xdr:nvCxnSpPr>
        <xdr:cNvPr id="860" name="直線コネクタ 859"/>
        <xdr:cNvCxnSpPr/>
      </xdr:nvCxnSpPr>
      <xdr:spPr>
        <a:xfrm flipV="1">
          <a:off x="18656300" y="13427774"/>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165633</xdr:rowOff>
    </xdr:from>
    <xdr:to>
      <xdr:col>116</xdr:col>
      <xdr:colOff>114300</xdr:colOff>
      <xdr:row>78</xdr:row>
      <xdr:rowOff>95783</xdr:rowOff>
    </xdr:to>
    <xdr:sp macro="" textlink="">
      <xdr:nvSpPr>
        <xdr:cNvPr id="870" name="楕円 869"/>
        <xdr:cNvSpPr/>
      </xdr:nvSpPr>
      <xdr:spPr>
        <a:xfrm>
          <a:off x="221107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144060</xdr:rowOff>
    </xdr:from>
    <xdr:ext cx="534377" cy="259045"/>
    <xdr:sp macro="" textlink="">
      <xdr:nvSpPr>
        <xdr:cNvPr id="871" name="繰出金該当値テキスト"/>
        <xdr:cNvSpPr txBox="1"/>
      </xdr:nvSpPr>
      <xdr:spPr>
        <a:xfrm>
          <a:off x="22212300" y="1334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153657</xdr:rowOff>
    </xdr:from>
    <xdr:to>
      <xdr:col>112</xdr:col>
      <xdr:colOff>38100</xdr:colOff>
      <xdr:row>78</xdr:row>
      <xdr:rowOff>83807</xdr:rowOff>
    </xdr:to>
    <xdr:sp macro="" textlink="">
      <xdr:nvSpPr>
        <xdr:cNvPr id="872" name="楕円 871"/>
        <xdr:cNvSpPr/>
      </xdr:nvSpPr>
      <xdr:spPr>
        <a:xfrm>
          <a:off x="212725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74934</xdr:rowOff>
    </xdr:from>
    <xdr:ext cx="534377" cy="259045"/>
    <xdr:sp macro="" textlink="">
      <xdr:nvSpPr>
        <xdr:cNvPr id="873" name="テキスト ボックス 872"/>
        <xdr:cNvSpPr txBox="1"/>
      </xdr:nvSpPr>
      <xdr:spPr>
        <a:xfrm>
          <a:off x="21056111" y="134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4623</xdr:rowOff>
    </xdr:from>
    <xdr:to>
      <xdr:col>107</xdr:col>
      <xdr:colOff>101600</xdr:colOff>
      <xdr:row>78</xdr:row>
      <xdr:rowOff>106223</xdr:rowOff>
    </xdr:to>
    <xdr:sp macro="" textlink="">
      <xdr:nvSpPr>
        <xdr:cNvPr id="874" name="楕円 873"/>
        <xdr:cNvSpPr/>
      </xdr:nvSpPr>
      <xdr:spPr>
        <a:xfrm>
          <a:off x="20383500" y="133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97350</xdr:rowOff>
    </xdr:from>
    <xdr:ext cx="534377" cy="259045"/>
    <xdr:sp macro="" textlink="">
      <xdr:nvSpPr>
        <xdr:cNvPr id="875" name="テキスト ボックス 874"/>
        <xdr:cNvSpPr txBox="1"/>
      </xdr:nvSpPr>
      <xdr:spPr>
        <a:xfrm>
          <a:off x="20167111" y="134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3874</xdr:rowOff>
    </xdr:from>
    <xdr:to>
      <xdr:col>102</xdr:col>
      <xdr:colOff>165100</xdr:colOff>
      <xdr:row>78</xdr:row>
      <xdr:rowOff>105474</xdr:rowOff>
    </xdr:to>
    <xdr:sp macro="" textlink="">
      <xdr:nvSpPr>
        <xdr:cNvPr id="876" name="楕円 875"/>
        <xdr:cNvSpPr/>
      </xdr:nvSpPr>
      <xdr:spPr>
        <a:xfrm>
          <a:off x="19494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96601</xdr:rowOff>
    </xdr:from>
    <xdr:ext cx="534377" cy="259045"/>
    <xdr:sp macro="" textlink="">
      <xdr:nvSpPr>
        <xdr:cNvPr id="877" name="テキスト ボックス 876"/>
        <xdr:cNvSpPr txBox="1"/>
      </xdr:nvSpPr>
      <xdr:spPr>
        <a:xfrm>
          <a:off x="19278111" y="13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51994</xdr:rowOff>
    </xdr:from>
    <xdr:to>
      <xdr:col>98</xdr:col>
      <xdr:colOff>38100</xdr:colOff>
      <xdr:row>78</xdr:row>
      <xdr:rowOff>153594</xdr:rowOff>
    </xdr:to>
    <xdr:sp macro="" textlink="">
      <xdr:nvSpPr>
        <xdr:cNvPr id="878" name="楕円 877"/>
        <xdr:cNvSpPr/>
      </xdr:nvSpPr>
      <xdr:spPr>
        <a:xfrm>
          <a:off x="18605500" y="134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144721</xdr:rowOff>
    </xdr:from>
    <xdr:ext cx="534377" cy="259045"/>
    <xdr:sp macro="" textlink="">
      <xdr:nvSpPr>
        <xdr:cNvPr id="879" name="テキスト ボックス 878"/>
        <xdr:cNvSpPr txBox="1"/>
      </xdr:nvSpPr>
      <xdr:spPr>
        <a:xfrm>
          <a:off x="18389111" y="135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繰出金が年々増加しており、住民一人当たりのコストも増加している。特に、扶助費は類似団体と比較しても一人当たりのコストが高い状態となっている。医療費が上昇しており、かつ令和２年度からこども医療費の対象を拡大するため、、町全体で健康増進のための事業を積極的に展開し、医療費の抑制に努めていく必要がある。また、公債費については、近年大きな借入もなく、過去の借入の償還終了も重なり減少傾向にあるが、今後予定されている施設建設や、老朽化した施設の改修等が控えているため、公債費が急激に膨らまないように、計画的な借入に努める。また、積立金については、類似団体よりも低い比率で推移しており、ふるさと納税等の収入もあまり多くない。健全な財政運営を行うためには、支出の削減だけでなく、収入の増加も必要であるため、町の魅力を広く発信し、ふるさと納税をはじめとした資金調達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82677</xdr:rowOff>
    </xdr:from>
    <xdr:to>
      <xdr:col>24</xdr:col>
      <xdr:colOff>63500</xdr:colOff>
      <xdr:row>36</xdr:row>
      <xdr:rowOff>90170</xdr:rowOff>
    </xdr:to>
    <xdr:cxnSp macro="">
      <xdr:nvCxnSpPr>
        <xdr:cNvPr id="61" name="直線コネクタ 60"/>
        <xdr:cNvCxnSpPr/>
      </xdr:nvCxnSpPr>
      <xdr:spPr>
        <a:xfrm>
          <a:off x="3797300" y="625487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79883</xdr:rowOff>
    </xdr:from>
    <xdr:to>
      <xdr:col>19</xdr:col>
      <xdr:colOff>177800</xdr:colOff>
      <xdr:row>36</xdr:row>
      <xdr:rowOff>82677</xdr:rowOff>
    </xdr:to>
    <xdr:cxnSp macro="">
      <xdr:nvCxnSpPr>
        <xdr:cNvPr id="64" name="直線コネクタ 63"/>
        <xdr:cNvCxnSpPr/>
      </xdr:nvCxnSpPr>
      <xdr:spPr>
        <a:xfrm>
          <a:off x="2908300" y="625208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45466</xdr:rowOff>
    </xdr:from>
    <xdr:to>
      <xdr:col>15</xdr:col>
      <xdr:colOff>50800</xdr:colOff>
      <xdr:row>36</xdr:row>
      <xdr:rowOff>79883</xdr:rowOff>
    </xdr:to>
    <xdr:cxnSp macro="">
      <xdr:nvCxnSpPr>
        <xdr:cNvPr id="67" name="直線コネクタ 66"/>
        <xdr:cNvCxnSpPr/>
      </xdr:nvCxnSpPr>
      <xdr:spPr>
        <a:xfrm>
          <a:off x="2019300" y="6217666"/>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45466</xdr:rowOff>
    </xdr:from>
    <xdr:to>
      <xdr:col>10</xdr:col>
      <xdr:colOff>114300</xdr:colOff>
      <xdr:row>36</xdr:row>
      <xdr:rowOff>121158</xdr:rowOff>
    </xdr:to>
    <xdr:cxnSp macro="">
      <xdr:nvCxnSpPr>
        <xdr:cNvPr id="70" name="直線コネクタ 69"/>
        <xdr:cNvCxnSpPr/>
      </xdr:nvCxnSpPr>
      <xdr:spPr>
        <a:xfrm flipV="1">
          <a:off x="1130300" y="6217666"/>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80" name="楕円 79"/>
        <xdr:cNvSpPr/>
      </xdr:nvSpPr>
      <xdr:spPr>
        <a:xfrm>
          <a:off x="4584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469744" cy="259045"/>
    <xdr:sp macro="" textlink="">
      <xdr:nvSpPr>
        <xdr:cNvPr id="81" name="議会費該当値テキスト"/>
        <xdr:cNvSpPr txBox="1"/>
      </xdr:nvSpPr>
      <xdr:spPr>
        <a:xfrm>
          <a:off x="46863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31877</xdr:rowOff>
    </xdr:from>
    <xdr:to>
      <xdr:col>20</xdr:col>
      <xdr:colOff>38100</xdr:colOff>
      <xdr:row>36</xdr:row>
      <xdr:rowOff>133477</xdr:rowOff>
    </xdr:to>
    <xdr:sp macro="" textlink="">
      <xdr:nvSpPr>
        <xdr:cNvPr id="82" name="楕円 81"/>
        <xdr:cNvSpPr/>
      </xdr:nvSpPr>
      <xdr:spPr>
        <a:xfrm>
          <a:off x="3746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124604</xdr:rowOff>
    </xdr:from>
    <xdr:ext cx="469744" cy="259045"/>
    <xdr:sp macro="" textlink="">
      <xdr:nvSpPr>
        <xdr:cNvPr id="83" name="テキスト ボックス 82"/>
        <xdr:cNvSpPr txBox="1"/>
      </xdr:nvSpPr>
      <xdr:spPr>
        <a:xfrm>
          <a:off x="3562428"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29083</xdr:rowOff>
    </xdr:from>
    <xdr:to>
      <xdr:col>15</xdr:col>
      <xdr:colOff>101600</xdr:colOff>
      <xdr:row>36</xdr:row>
      <xdr:rowOff>130683</xdr:rowOff>
    </xdr:to>
    <xdr:sp macro="" textlink="">
      <xdr:nvSpPr>
        <xdr:cNvPr id="84" name="楕円 83"/>
        <xdr:cNvSpPr/>
      </xdr:nvSpPr>
      <xdr:spPr>
        <a:xfrm>
          <a:off x="2857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121810</xdr:rowOff>
    </xdr:from>
    <xdr:ext cx="469744" cy="259045"/>
    <xdr:sp macro="" textlink="">
      <xdr:nvSpPr>
        <xdr:cNvPr id="85" name="テキスト ボックス 84"/>
        <xdr:cNvSpPr txBox="1"/>
      </xdr:nvSpPr>
      <xdr:spPr>
        <a:xfrm>
          <a:off x="2673428"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166116</xdr:rowOff>
    </xdr:from>
    <xdr:to>
      <xdr:col>10</xdr:col>
      <xdr:colOff>165100</xdr:colOff>
      <xdr:row>36</xdr:row>
      <xdr:rowOff>96266</xdr:rowOff>
    </xdr:to>
    <xdr:sp macro="" textlink="">
      <xdr:nvSpPr>
        <xdr:cNvPr id="86" name="楕円 85"/>
        <xdr:cNvSpPr/>
      </xdr:nvSpPr>
      <xdr:spPr>
        <a:xfrm>
          <a:off x="19685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87393</xdr:rowOff>
    </xdr:from>
    <xdr:ext cx="469744" cy="259045"/>
    <xdr:sp macro="" textlink="">
      <xdr:nvSpPr>
        <xdr:cNvPr id="87" name="テキスト ボックス 86"/>
        <xdr:cNvSpPr txBox="1"/>
      </xdr:nvSpPr>
      <xdr:spPr>
        <a:xfrm>
          <a:off x="1784428"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70358</xdr:rowOff>
    </xdr:from>
    <xdr:to>
      <xdr:col>6</xdr:col>
      <xdr:colOff>38100</xdr:colOff>
      <xdr:row>37</xdr:row>
      <xdr:rowOff>508</xdr:rowOff>
    </xdr:to>
    <xdr:sp macro="" textlink="">
      <xdr:nvSpPr>
        <xdr:cNvPr id="88" name="楕円 87"/>
        <xdr:cNvSpPr/>
      </xdr:nvSpPr>
      <xdr:spPr>
        <a:xfrm>
          <a:off x="1079500" y="62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163085</xdr:rowOff>
    </xdr:from>
    <xdr:ext cx="469744" cy="259045"/>
    <xdr:sp macro="" textlink="">
      <xdr:nvSpPr>
        <xdr:cNvPr id="89" name="テキスト ボックス 88"/>
        <xdr:cNvSpPr txBox="1"/>
      </xdr:nvSpPr>
      <xdr:spPr>
        <a:xfrm>
          <a:off x="895428" y="63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136454</xdr:rowOff>
    </xdr:from>
    <xdr:to>
      <xdr:col>24</xdr:col>
      <xdr:colOff>63500</xdr:colOff>
      <xdr:row>58</xdr:row>
      <xdr:rowOff>136463</xdr:rowOff>
    </xdr:to>
    <xdr:cxnSp macro="">
      <xdr:nvCxnSpPr>
        <xdr:cNvPr id="118" name="直線コネクタ 117"/>
        <xdr:cNvCxnSpPr/>
      </xdr:nvCxnSpPr>
      <xdr:spPr>
        <a:xfrm flipV="1">
          <a:off x="3797300" y="10080554"/>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136463</xdr:rowOff>
    </xdr:from>
    <xdr:to>
      <xdr:col>19</xdr:col>
      <xdr:colOff>177800</xdr:colOff>
      <xdr:row>58</xdr:row>
      <xdr:rowOff>137485</xdr:rowOff>
    </xdr:to>
    <xdr:cxnSp macro="">
      <xdr:nvCxnSpPr>
        <xdr:cNvPr id="121" name="直線コネクタ 120"/>
        <xdr:cNvCxnSpPr/>
      </xdr:nvCxnSpPr>
      <xdr:spPr>
        <a:xfrm flipV="1">
          <a:off x="2908300" y="10080563"/>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129202</xdr:rowOff>
    </xdr:from>
    <xdr:to>
      <xdr:col>15</xdr:col>
      <xdr:colOff>50800</xdr:colOff>
      <xdr:row>58</xdr:row>
      <xdr:rowOff>137485</xdr:rowOff>
    </xdr:to>
    <xdr:cxnSp macro="">
      <xdr:nvCxnSpPr>
        <xdr:cNvPr id="124" name="直線コネクタ 123"/>
        <xdr:cNvCxnSpPr/>
      </xdr:nvCxnSpPr>
      <xdr:spPr>
        <a:xfrm>
          <a:off x="2019300" y="10073302"/>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129202</xdr:rowOff>
    </xdr:from>
    <xdr:to>
      <xdr:col>10</xdr:col>
      <xdr:colOff>114300</xdr:colOff>
      <xdr:row>58</xdr:row>
      <xdr:rowOff>149135</xdr:rowOff>
    </xdr:to>
    <xdr:cxnSp macro="">
      <xdr:nvCxnSpPr>
        <xdr:cNvPr id="127" name="直線コネクタ 126"/>
        <xdr:cNvCxnSpPr/>
      </xdr:nvCxnSpPr>
      <xdr:spPr>
        <a:xfrm flipV="1">
          <a:off x="1130300" y="10073302"/>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85654</xdr:rowOff>
    </xdr:from>
    <xdr:to>
      <xdr:col>24</xdr:col>
      <xdr:colOff>114300</xdr:colOff>
      <xdr:row>59</xdr:row>
      <xdr:rowOff>15804</xdr:rowOff>
    </xdr:to>
    <xdr:sp macro="" textlink="">
      <xdr:nvSpPr>
        <xdr:cNvPr id="137" name="楕円 136"/>
        <xdr:cNvSpPr/>
      </xdr:nvSpPr>
      <xdr:spPr>
        <a:xfrm>
          <a:off x="4584700" y="100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xdr:rowOff>
    </xdr:from>
    <xdr:ext cx="534377" cy="259045"/>
    <xdr:sp macro="" textlink="">
      <xdr:nvSpPr>
        <xdr:cNvPr id="138" name="総務費該当値テキスト"/>
        <xdr:cNvSpPr txBox="1"/>
      </xdr:nvSpPr>
      <xdr:spPr>
        <a:xfrm>
          <a:off x="4686300" y="99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85663</xdr:rowOff>
    </xdr:from>
    <xdr:to>
      <xdr:col>20</xdr:col>
      <xdr:colOff>38100</xdr:colOff>
      <xdr:row>59</xdr:row>
      <xdr:rowOff>15813</xdr:rowOff>
    </xdr:to>
    <xdr:sp macro="" textlink="">
      <xdr:nvSpPr>
        <xdr:cNvPr id="139" name="楕円 138"/>
        <xdr:cNvSpPr/>
      </xdr:nvSpPr>
      <xdr:spPr>
        <a:xfrm>
          <a:off x="3746500" y="100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6940</xdr:rowOff>
    </xdr:from>
    <xdr:ext cx="534377" cy="259045"/>
    <xdr:sp macro="" textlink="">
      <xdr:nvSpPr>
        <xdr:cNvPr id="140" name="テキスト ボックス 139"/>
        <xdr:cNvSpPr txBox="1"/>
      </xdr:nvSpPr>
      <xdr:spPr>
        <a:xfrm>
          <a:off x="3530111" y="101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86685</xdr:rowOff>
    </xdr:from>
    <xdr:to>
      <xdr:col>15</xdr:col>
      <xdr:colOff>101600</xdr:colOff>
      <xdr:row>59</xdr:row>
      <xdr:rowOff>16835</xdr:rowOff>
    </xdr:to>
    <xdr:sp macro="" textlink="">
      <xdr:nvSpPr>
        <xdr:cNvPr id="141" name="楕円 140"/>
        <xdr:cNvSpPr/>
      </xdr:nvSpPr>
      <xdr:spPr>
        <a:xfrm>
          <a:off x="2857500" y="100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7962</xdr:rowOff>
    </xdr:from>
    <xdr:ext cx="534377" cy="259045"/>
    <xdr:sp macro="" textlink="">
      <xdr:nvSpPr>
        <xdr:cNvPr id="142" name="テキスト ボックス 141"/>
        <xdr:cNvSpPr txBox="1"/>
      </xdr:nvSpPr>
      <xdr:spPr>
        <a:xfrm>
          <a:off x="2641111" y="101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78402</xdr:rowOff>
    </xdr:from>
    <xdr:to>
      <xdr:col>10</xdr:col>
      <xdr:colOff>165100</xdr:colOff>
      <xdr:row>59</xdr:row>
      <xdr:rowOff>8552</xdr:rowOff>
    </xdr:to>
    <xdr:sp macro="" textlink="">
      <xdr:nvSpPr>
        <xdr:cNvPr id="143" name="楕円 142"/>
        <xdr:cNvSpPr/>
      </xdr:nvSpPr>
      <xdr:spPr>
        <a:xfrm>
          <a:off x="1968500" y="100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171129</xdr:rowOff>
    </xdr:from>
    <xdr:ext cx="534377" cy="259045"/>
    <xdr:sp macro="" textlink="">
      <xdr:nvSpPr>
        <xdr:cNvPr id="144" name="テキスト ボックス 143"/>
        <xdr:cNvSpPr txBox="1"/>
      </xdr:nvSpPr>
      <xdr:spPr>
        <a:xfrm>
          <a:off x="1752111" y="101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98335</xdr:rowOff>
    </xdr:from>
    <xdr:to>
      <xdr:col>6</xdr:col>
      <xdr:colOff>38100</xdr:colOff>
      <xdr:row>59</xdr:row>
      <xdr:rowOff>28485</xdr:rowOff>
    </xdr:to>
    <xdr:sp macro="" textlink="">
      <xdr:nvSpPr>
        <xdr:cNvPr id="145" name="楕円 144"/>
        <xdr:cNvSpPr/>
      </xdr:nvSpPr>
      <xdr:spPr>
        <a:xfrm>
          <a:off x="1079500" y="100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19612</xdr:rowOff>
    </xdr:from>
    <xdr:ext cx="534377" cy="259045"/>
    <xdr:sp macro="" textlink="">
      <xdr:nvSpPr>
        <xdr:cNvPr id="146" name="テキスト ボックス 145"/>
        <xdr:cNvSpPr txBox="1"/>
      </xdr:nvSpPr>
      <xdr:spPr>
        <a:xfrm>
          <a:off x="863111" y="101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21171</xdr:rowOff>
    </xdr:from>
    <xdr:to>
      <xdr:col>24</xdr:col>
      <xdr:colOff>63500</xdr:colOff>
      <xdr:row>78</xdr:row>
      <xdr:rowOff>37188</xdr:rowOff>
    </xdr:to>
    <xdr:cxnSp macro="">
      <xdr:nvCxnSpPr>
        <xdr:cNvPr id="176" name="直線コネクタ 175"/>
        <xdr:cNvCxnSpPr/>
      </xdr:nvCxnSpPr>
      <xdr:spPr>
        <a:xfrm flipV="1">
          <a:off x="3797300" y="13394271"/>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37188</xdr:rowOff>
    </xdr:from>
    <xdr:to>
      <xdr:col>19</xdr:col>
      <xdr:colOff>177800</xdr:colOff>
      <xdr:row>78</xdr:row>
      <xdr:rowOff>69444</xdr:rowOff>
    </xdr:to>
    <xdr:cxnSp macro="">
      <xdr:nvCxnSpPr>
        <xdr:cNvPr id="179" name="直線コネクタ 178"/>
        <xdr:cNvCxnSpPr/>
      </xdr:nvCxnSpPr>
      <xdr:spPr>
        <a:xfrm flipV="1">
          <a:off x="2908300" y="13410288"/>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69444</xdr:rowOff>
    </xdr:from>
    <xdr:to>
      <xdr:col>15</xdr:col>
      <xdr:colOff>50800</xdr:colOff>
      <xdr:row>78</xdr:row>
      <xdr:rowOff>117069</xdr:rowOff>
    </xdr:to>
    <xdr:cxnSp macro="">
      <xdr:nvCxnSpPr>
        <xdr:cNvPr id="182" name="直線コネクタ 181"/>
        <xdr:cNvCxnSpPr/>
      </xdr:nvCxnSpPr>
      <xdr:spPr>
        <a:xfrm flipV="1">
          <a:off x="2019300" y="134425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117069</xdr:rowOff>
    </xdr:from>
    <xdr:to>
      <xdr:col>10</xdr:col>
      <xdr:colOff>114300</xdr:colOff>
      <xdr:row>78</xdr:row>
      <xdr:rowOff>159443</xdr:rowOff>
    </xdr:to>
    <xdr:cxnSp macro="">
      <xdr:nvCxnSpPr>
        <xdr:cNvPr id="185" name="直線コネクタ 184"/>
        <xdr:cNvCxnSpPr/>
      </xdr:nvCxnSpPr>
      <xdr:spPr>
        <a:xfrm flipV="1">
          <a:off x="1130300" y="13490169"/>
          <a:ext cx="889000" cy="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141821</xdr:rowOff>
    </xdr:from>
    <xdr:to>
      <xdr:col>24</xdr:col>
      <xdr:colOff>114300</xdr:colOff>
      <xdr:row>78</xdr:row>
      <xdr:rowOff>71971</xdr:rowOff>
    </xdr:to>
    <xdr:sp macro="" textlink="">
      <xdr:nvSpPr>
        <xdr:cNvPr id="195" name="楕円 194"/>
        <xdr:cNvSpPr/>
      </xdr:nvSpPr>
      <xdr:spPr>
        <a:xfrm>
          <a:off x="45847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120248</xdr:rowOff>
    </xdr:from>
    <xdr:ext cx="599010" cy="259045"/>
    <xdr:sp macro="" textlink="">
      <xdr:nvSpPr>
        <xdr:cNvPr id="196" name="民生費該当値テキスト"/>
        <xdr:cNvSpPr txBox="1"/>
      </xdr:nvSpPr>
      <xdr:spPr>
        <a:xfrm>
          <a:off x="4686300" y="1332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157838</xdr:rowOff>
    </xdr:from>
    <xdr:to>
      <xdr:col>20</xdr:col>
      <xdr:colOff>38100</xdr:colOff>
      <xdr:row>78</xdr:row>
      <xdr:rowOff>87988</xdr:rowOff>
    </xdr:to>
    <xdr:sp macro="" textlink="">
      <xdr:nvSpPr>
        <xdr:cNvPr id="197" name="楕円 196"/>
        <xdr:cNvSpPr/>
      </xdr:nvSpPr>
      <xdr:spPr>
        <a:xfrm>
          <a:off x="37465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79115</xdr:rowOff>
    </xdr:from>
    <xdr:ext cx="599010" cy="259045"/>
    <xdr:sp macro="" textlink="">
      <xdr:nvSpPr>
        <xdr:cNvPr id="198" name="テキスト ボックス 197"/>
        <xdr:cNvSpPr txBox="1"/>
      </xdr:nvSpPr>
      <xdr:spPr>
        <a:xfrm>
          <a:off x="3497795" y="1345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18644</xdr:rowOff>
    </xdr:from>
    <xdr:to>
      <xdr:col>15</xdr:col>
      <xdr:colOff>101600</xdr:colOff>
      <xdr:row>78</xdr:row>
      <xdr:rowOff>120244</xdr:rowOff>
    </xdr:to>
    <xdr:sp macro="" textlink="">
      <xdr:nvSpPr>
        <xdr:cNvPr id="199" name="楕円 198"/>
        <xdr:cNvSpPr/>
      </xdr:nvSpPr>
      <xdr:spPr>
        <a:xfrm>
          <a:off x="2857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111371</xdr:rowOff>
    </xdr:from>
    <xdr:ext cx="599010" cy="259045"/>
    <xdr:sp macro="" textlink="">
      <xdr:nvSpPr>
        <xdr:cNvPr id="200" name="テキスト ボックス 199"/>
        <xdr:cNvSpPr txBox="1"/>
      </xdr:nvSpPr>
      <xdr:spPr>
        <a:xfrm>
          <a:off x="2608795" y="1348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66269</xdr:rowOff>
    </xdr:from>
    <xdr:to>
      <xdr:col>10</xdr:col>
      <xdr:colOff>165100</xdr:colOff>
      <xdr:row>78</xdr:row>
      <xdr:rowOff>167869</xdr:rowOff>
    </xdr:to>
    <xdr:sp macro="" textlink="">
      <xdr:nvSpPr>
        <xdr:cNvPr id="201" name="楕円 200"/>
        <xdr:cNvSpPr/>
      </xdr:nvSpPr>
      <xdr:spPr>
        <a:xfrm>
          <a:off x="1968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158996</xdr:rowOff>
    </xdr:from>
    <xdr:ext cx="599010" cy="259045"/>
    <xdr:sp macro="" textlink="">
      <xdr:nvSpPr>
        <xdr:cNvPr id="202" name="テキスト ボックス 201"/>
        <xdr:cNvSpPr txBox="1"/>
      </xdr:nvSpPr>
      <xdr:spPr>
        <a:xfrm>
          <a:off x="1719795" y="135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108643</xdr:rowOff>
    </xdr:from>
    <xdr:to>
      <xdr:col>6</xdr:col>
      <xdr:colOff>38100</xdr:colOff>
      <xdr:row>79</xdr:row>
      <xdr:rowOff>38793</xdr:rowOff>
    </xdr:to>
    <xdr:sp macro="" textlink="">
      <xdr:nvSpPr>
        <xdr:cNvPr id="203" name="楕円 202"/>
        <xdr:cNvSpPr/>
      </xdr:nvSpPr>
      <xdr:spPr>
        <a:xfrm>
          <a:off x="1079500" y="134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29920</xdr:rowOff>
    </xdr:from>
    <xdr:ext cx="599010" cy="259045"/>
    <xdr:sp macro="" textlink="">
      <xdr:nvSpPr>
        <xdr:cNvPr id="204" name="テキスト ボックス 203"/>
        <xdr:cNvSpPr txBox="1"/>
      </xdr:nvSpPr>
      <xdr:spPr>
        <a:xfrm>
          <a:off x="830795" y="135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167444</xdr:rowOff>
    </xdr:from>
    <xdr:to>
      <xdr:col>24</xdr:col>
      <xdr:colOff>63500</xdr:colOff>
      <xdr:row>99</xdr:row>
      <xdr:rowOff>507</xdr:rowOff>
    </xdr:to>
    <xdr:cxnSp macro="">
      <xdr:nvCxnSpPr>
        <xdr:cNvPr id="233" name="直線コネクタ 232"/>
        <xdr:cNvCxnSpPr/>
      </xdr:nvCxnSpPr>
      <xdr:spPr>
        <a:xfrm>
          <a:off x="3797300" y="16969544"/>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167444</xdr:rowOff>
    </xdr:from>
    <xdr:to>
      <xdr:col>19</xdr:col>
      <xdr:colOff>177800</xdr:colOff>
      <xdr:row>98</xdr:row>
      <xdr:rowOff>171272</xdr:rowOff>
    </xdr:to>
    <xdr:cxnSp macro="">
      <xdr:nvCxnSpPr>
        <xdr:cNvPr id="236" name="直線コネクタ 235"/>
        <xdr:cNvCxnSpPr/>
      </xdr:nvCxnSpPr>
      <xdr:spPr>
        <a:xfrm flipV="1">
          <a:off x="2908300" y="16969544"/>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171272</xdr:rowOff>
    </xdr:from>
    <xdr:to>
      <xdr:col>15</xdr:col>
      <xdr:colOff>50800</xdr:colOff>
      <xdr:row>99</xdr:row>
      <xdr:rowOff>349</xdr:rowOff>
    </xdr:to>
    <xdr:cxnSp macro="">
      <xdr:nvCxnSpPr>
        <xdr:cNvPr id="239" name="直線コネクタ 238"/>
        <xdr:cNvCxnSpPr/>
      </xdr:nvCxnSpPr>
      <xdr:spPr>
        <a:xfrm flipV="1">
          <a:off x="2019300" y="16973372"/>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169549</xdr:rowOff>
    </xdr:from>
    <xdr:to>
      <xdr:col>10</xdr:col>
      <xdr:colOff>114300</xdr:colOff>
      <xdr:row>99</xdr:row>
      <xdr:rowOff>349</xdr:rowOff>
    </xdr:to>
    <xdr:cxnSp macro="">
      <xdr:nvCxnSpPr>
        <xdr:cNvPr id="242" name="直線コネクタ 241"/>
        <xdr:cNvCxnSpPr/>
      </xdr:nvCxnSpPr>
      <xdr:spPr>
        <a:xfrm>
          <a:off x="1130300" y="16971649"/>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121157</xdr:rowOff>
    </xdr:from>
    <xdr:to>
      <xdr:col>24</xdr:col>
      <xdr:colOff>114300</xdr:colOff>
      <xdr:row>99</xdr:row>
      <xdr:rowOff>51307</xdr:rowOff>
    </xdr:to>
    <xdr:sp macro="" textlink="">
      <xdr:nvSpPr>
        <xdr:cNvPr id="252" name="楕円 251"/>
        <xdr:cNvSpPr/>
      </xdr:nvSpPr>
      <xdr:spPr>
        <a:xfrm>
          <a:off x="4584700" y="169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36084</xdr:rowOff>
    </xdr:from>
    <xdr:ext cx="534377" cy="259045"/>
    <xdr:sp macro="" textlink="">
      <xdr:nvSpPr>
        <xdr:cNvPr id="253" name="衛生費該当値テキスト"/>
        <xdr:cNvSpPr txBox="1"/>
      </xdr:nvSpPr>
      <xdr:spPr>
        <a:xfrm>
          <a:off x="4686300" y="168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116644</xdr:rowOff>
    </xdr:from>
    <xdr:to>
      <xdr:col>20</xdr:col>
      <xdr:colOff>38100</xdr:colOff>
      <xdr:row>99</xdr:row>
      <xdr:rowOff>46794</xdr:rowOff>
    </xdr:to>
    <xdr:sp macro="" textlink="">
      <xdr:nvSpPr>
        <xdr:cNvPr id="254" name="楕円 253"/>
        <xdr:cNvSpPr/>
      </xdr:nvSpPr>
      <xdr:spPr>
        <a:xfrm>
          <a:off x="3746500" y="169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37921</xdr:rowOff>
    </xdr:from>
    <xdr:ext cx="534377" cy="259045"/>
    <xdr:sp macro="" textlink="">
      <xdr:nvSpPr>
        <xdr:cNvPr id="255" name="テキスト ボックス 254"/>
        <xdr:cNvSpPr txBox="1"/>
      </xdr:nvSpPr>
      <xdr:spPr>
        <a:xfrm>
          <a:off x="3530111" y="170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120472</xdr:rowOff>
    </xdr:from>
    <xdr:to>
      <xdr:col>15</xdr:col>
      <xdr:colOff>101600</xdr:colOff>
      <xdr:row>99</xdr:row>
      <xdr:rowOff>50622</xdr:rowOff>
    </xdr:to>
    <xdr:sp macro="" textlink="">
      <xdr:nvSpPr>
        <xdr:cNvPr id="256" name="楕円 255"/>
        <xdr:cNvSpPr/>
      </xdr:nvSpPr>
      <xdr:spPr>
        <a:xfrm>
          <a:off x="2857500" y="169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41749</xdr:rowOff>
    </xdr:from>
    <xdr:ext cx="534377" cy="259045"/>
    <xdr:sp macro="" textlink="">
      <xdr:nvSpPr>
        <xdr:cNvPr id="257" name="テキスト ボックス 256"/>
        <xdr:cNvSpPr txBox="1"/>
      </xdr:nvSpPr>
      <xdr:spPr>
        <a:xfrm>
          <a:off x="2641111" y="170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120999</xdr:rowOff>
    </xdr:from>
    <xdr:to>
      <xdr:col>10</xdr:col>
      <xdr:colOff>165100</xdr:colOff>
      <xdr:row>99</xdr:row>
      <xdr:rowOff>51149</xdr:rowOff>
    </xdr:to>
    <xdr:sp macro="" textlink="">
      <xdr:nvSpPr>
        <xdr:cNvPr id="258" name="楕円 257"/>
        <xdr:cNvSpPr/>
      </xdr:nvSpPr>
      <xdr:spPr>
        <a:xfrm>
          <a:off x="1968500" y="16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42276</xdr:rowOff>
    </xdr:from>
    <xdr:ext cx="534377" cy="259045"/>
    <xdr:sp macro="" textlink="">
      <xdr:nvSpPr>
        <xdr:cNvPr id="259" name="テキスト ボックス 258"/>
        <xdr:cNvSpPr txBox="1"/>
      </xdr:nvSpPr>
      <xdr:spPr>
        <a:xfrm>
          <a:off x="1752111" y="170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118749</xdr:rowOff>
    </xdr:from>
    <xdr:to>
      <xdr:col>6</xdr:col>
      <xdr:colOff>38100</xdr:colOff>
      <xdr:row>99</xdr:row>
      <xdr:rowOff>48899</xdr:rowOff>
    </xdr:to>
    <xdr:sp macro="" textlink="">
      <xdr:nvSpPr>
        <xdr:cNvPr id="260" name="楕円 259"/>
        <xdr:cNvSpPr/>
      </xdr:nvSpPr>
      <xdr:spPr>
        <a:xfrm>
          <a:off x="1079500" y="16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40026</xdr:rowOff>
    </xdr:from>
    <xdr:ext cx="534377" cy="259045"/>
    <xdr:sp macro="" textlink="">
      <xdr:nvSpPr>
        <xdr:cNvPr id="261" name="テキスト ボックス 260"/>
        <xdr:cNvSpPr txBox="1"/>
      </xdr:nvSpPr>
      <xdr:spPr>
        <a:xfrm>
          <a:off x="863111" y="170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169418</xdr:rowOff>
    </xdr:from>
    <xdr:to>
      <xdr:col>55</xdr:col>
      <xdr:colOff>0</xdr:colOff>
      <xdr:row>38</xdr:row>
      <xdr:rowOff>169799</xdr:rowOff>
    </xdr:to>
    <xdr:cxnSp macro="">
      <xdr:nvCxnSpPr>
        <xdr:cNvPr id="290" name="直線コネクタ 289"/>
        <xdr:cNvCxnSpPr/>
      </xdr:nvCxnSpPr>
      <xdr:spPr>
        <a:xfrm>
          <a:off x="9639300" y="66845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169418</xdr:rowOff>
    </xdr:from>
    <xdr:to>
      <xdr:col>50</xdr:col>
      <xdr:colOff>114300</xdr:colOff>
      <xdr:row>38</xdr:row>
      <xdr:rowOff>169418</xdr:rowOff>
    </xdr:to>
    <xdr:cxnSp macro="">
      <xdr:nvCxnSpPr>
        <xdr:cNvPr id="293" name="直線コネクタ 292"/>
        <xdr:cNvCxnSpPr/>
      </xdr:nvCxnSpPr>
      <xdr:spPr>
        <a:xfrm>
          <a:off x="8750300" y="66845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169418</xdr:rowOff>
    </xdr:from>
    <xdr:to>
      <xdr:col>45</xdr:col>
      <xdr:colOff>177800</xdr:colOff>
      <xdr:row>38</xdr:row>
      <xdr:rowOff>169799</xdr:rowOff>
    </xdr:to>
    <xdr:cxnSp macro="">
      <xdr:nvCxnSpPr>
        <xdr:cNvPr id="296" name="直線コネクタ 295"/>
        <xdr:cNvCxnSpPr/>
      </xdr:nvCxnSpPr>
      <xdr:spPr>
        <a:xfrm flipV="1">
          <a:off x="7861300" y="6684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169799</xdr:rowOff>
    </xdr:from>
    <xdr:to>
      <xdr:col>41</xdr:col>
      <xdr:colOff>50800</xdr:colOff>
      <xdr:row>38</xdr:row>
      <xdr:rowOff>170180</xdr:rowOff>
    </xdr:to>
    <xdr:cxnSp macro="">
      <xdr:nvCxnSpPr>
        <xdr:cNvPr id="299" name="直線コネクタ 298"/>
        <xdr:cNvCxnSpPr/>
      </xdr:nvCxnSpPr>
      <xdr:spPr>
        <a:xfrm flipV="1">
          <a:off x="6972300" y="66848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118999</xdr:rowOff>
    </xdr:from>
    <xdr:to>
      <xdr:col>55</xdr:col>
      <xdr:colOff>50800</xdr:colOff>
      <xdr:row>39</xdr:row>
      <xdr:rowOff>49149</xdr:rowOff>
    </xdr:to>
    <xdr:sp macro="" textlink="">
      <xdr:nvSpPr>
        <xdr:cNvPr id="309" name="楕円 308"/>
        <xdr:cNvSpPr/>
      </xdr:nvSpPr>
      <xdr:spPr>
        <a:xfrm>
          <a:off x="104267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33926</xdr:rowOff>
    </xdr:from>
    <xdr:ext cx="378565" cy="259045"/>
    <xdr:sp macro="" textlink="">
      <xdr:nvSpPr>
        <xdr:cNvPr id="310" name="労働費該当値テキスト"/>
        <xdr:cNvSpPr txBox="1"/>
      </xdr:nvSpPr>
      <xdr:spPr>
        <a:xfrm>
          <a:off x="10528300" y="654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118618</xdr:rowOff>
    </xdr:from>
    <xdr:to>
      <xdr:col>50</xdr:col>
      <xdr:colOff>165100</xdr:colOff>
      <xdr:row>39</xdr:row>
      <xdr:rowOff>48768</xdr:rowOff>
    </xdr:to>
    <xdr:sp macro="" textlink="">
      <xdr:nvSpPr>
        <xdr:cNvPr id="311" name="楕円 310"/>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39895</xdr:rowOff>
    </xdr:from>
    <xdr:ext cx="378565" cy="259045"/>
    <xdr:sp macro="" textlink="">
      <xdr:nvSpPr>
        <xdr:cNvPr id="312" name="テキスト ボックス 311"/>
        <xdr:cNvSpPr txBox="1"/>
      </xdr:nvSpPr>
      <xdr:spPr>
        <a:xfrm>
          <a:off x="945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13" name="楕円 312"/>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39895</xdr:rowOff>
    </xdr:from>
    <xdr:ext cx="378565" cy="259045"/>
    <xdr:sp macro="" textlink="">
      <xdr:nvSpPr>
        <xdr:cNvPr id="314" name="テキスト ボックス 313"/>
        <xdr:cNvSpPr txBox="1"/>
      </xdr:nvSpPr>
      <xdr:spPr>
        <a:xfrm>
          <a:off x="8561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118999</xdr:rowOff>
    </xdr:from>
    <xdr:to>
      <xdr:col>41</xdr:col>
      <xdr:colOff>101600</xdr:colOff>
      <xdr:row>39</xdr:row>
      <xdr:rowOff>49149</xdr:rowOff>
    </xdr:to>
    <xdr:sp macro="" textlink="">
      <xdr:nvSpPr>
        <xdr:cNvPr id="315" name="楕円 314"/>
        <xdr:cNvSpPr/>
      </xdr:nvSpPr>
      <xdr:spPr>
        <a:xfrm>
          <a:off x="7810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40276</xdr:rowOff>
    </xdr:from>
    <xdr:ext cx="378565" cy="259045"/>
    <xdr:sp macro="" textlink="">
      <xdr:nvSpPr>
        <xdr:cNvPr id="316" name="テキスト ボックス 315"/>
        <xdr:cNvSpPr txBox="1"/>
      </xdr:nvSpPr>
      <xdr:spPr>
        <a:xfrm>
          <a:off x="7672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119380</xdr:rowOff>
    </xdr:from>
    <xdr:to>
      <xdr:col>36</xdr:col>
      <xdr:colOff>165100</xdr:colOff>
      <xdr:row>39</xdr:row>
      <xdr:rowOff>49530</xdr:rowOff>
    </xdr:to>
    <xdr:sp macro="" textlink="">
      <xdr:nvSpPr>
        <xdr:cNvPr id="317" name="楕円 316"/>
        <xdr:cNvSpPr/>
      </xdr:nvSpPr>
      <xdr:spPr>
        <a:xfrm>
          <a:off x="6921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40657</xdr:rowOff>
    </xdr:from>
    <xdr:ext cx="378565" cy="259045"/>
    <xdr:sp macro="" textlink="">
      <xdr:nvSpPr>
        <xdr:cNvPr id="318" name="テキスト ボックス 317"/>
        <xdr:cNvSpPr txBox="1"/>
      </xdr:nvSpPr>
      <xdr:spPr>
        <a:xfrm>
          <a:off x="6783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21013</xdr:rowOff>
    </xdr:from>
    <xdr:to>
      <xdr:col>55</xdr:col>
      <xdr:colOff>0</xdr:colOff>
      <xdr:row>59</xdr:row>
      <xdr:rowOff>21329</xdr:rowOff>
    </xdr:to>
    <xdr:cxnSp macro="">
      <xdr:nvCxnSpPr>
        <xdr:cNvPr id="347" name="直線コネクタ 346"/>
        <xdr:cNvCxnSpPr/>
      </xdr:nvCxnSpPr>
      <xdr:spPr>
        <a:xfrm flipV="1">
          <a:off x="9639300" y="10136563"/>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10916</xdr:rowOff>
    </xdr:from>
    <xdr:to>
      <xdr:col>50</xdr:col>
      <xdr:colOff>114300</xdr:colOff>
      <xdr:row>59</xdr:row>
      <xdr:rowOff>21329</xdr:rowOff>
    </xdr:to>
    <xdr:cxnSp macro="">
      <xdr:nvCxnSpPr>
        <xdr:cNvPr id="350" name="直線コネクタ 349"/>
        <xdr:cNvCxnSpPr/>
      </xdr:nvCxnSpPr>
      <xdr:spPr>
        <a:xfrm>
          <a:off x="8750300" y="10126466"/>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10916</xdr:rowOff>
    </xdr:from>
    <xdr:to>
      <xdr:col>45</xdr:col>
      <xdr:colOff>177800</xdr:colOff>
      <xdr:row>59</xdr:row>
      <xdr:rowOff>21350</xdr:rowOff>
    </xdr:to>
    <xdr:cxnSp macro="">
      <xdr:nvCxnSpPr>
        <xdr:cNvPr id="353" name="直線コネクタ 352"/>
        <xdr:cNvCxnSpPr/>
      </xdr:nvCxnSpPr>
      <xdr:spPr>
        <a:xfrm flipV="1">
          <a:off x="7861300" y="10126466"/>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21350</xdr:rowOff>
    </xdr:from>
    <xdr:to>
      <xdr:col>41</xdr:col>
      <xdr:colOff>50800</xdr:colOff>
      <xdr:row>59</xdr:row>
      <xdr:rowOff>24522</xdr:rowOff>
    </xdr:to>
    <xdr:cxnSp macro="">
      <xdr:nvCxnSpPr>
        <xdr:cNvPr id="356" name="直線コネクタ 355"/>
        <xdr:cNvCxnSpPr/>
      </xdr:nvCxnSpPr>
      <xdr:spPr>
        <a:xfrm flipV="1">
          <a:off x="6972300" y="10136900"/>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141663</xdr:rowOff>
    </xdr:from>
    <xdr:to>
      <xdr:col>55</xdr:col>
      <xdr:colOff>50800</xdr:colOff>
      <xdr:row>59</xdr:row>
      <xdr:rowOff>71813</xdr:rowOff>
    </xdr:to>
    <xdr:sp macro="" textlink="">
      <xdr:nvSpPr>
        <xdr:cNvPr id="366" name="楕円 365"/>
        <xdr:cNvSpPr/>
      </xdr:nvSpPr>
      <xdr:spPr>
        <a:xfrm>
          <a:off x="10426700" y="100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56590</xdr:rowOff>
    </xdr:from>
    <xdr:ext cx="534377" cy="259045"/>
    <xdr:sp macro="" textlink="">
      <xdr:nvSpPr>
        <xdr:cNvPr id="367" name="農林水産業費該当値テキスト"/>
        <xdr:cNvSpPr txBox="1"/>
      </xdr:nvSpPr>
      <xdr:spPr>
        <a:xfrm>
          <a:off x="10528300" y="100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141979</xdr:rowOff>
    </xdr:from>
    <xdr:to>
      <xdr:col>50</xdr:col>
      <xdr:colOff>165100</xdr:colOff>
      <xdr:row>59</xdr:row>
      <xdr:rowOff>72129</xdr:rowOff>
    </xdr:to>
    <xdr:sp macro="" textlink="">
      <xdr:nvSpPr>
        <xdr:cNvPr id="368" name="楕円 367"/>
        <xdr:cNvSpPr/>
      </xdr:nvSpPr>
      <xdr:spPr>
        <a:xfrm>
          <a:off x="9588500" y="100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63256</xdr:rowOff>
    </xdr:from>
    <xdr:ext cx="534377" cy="259045"/>
    <xdr:sp macro="" textlink="">
      <xdr:nvSpPr>
        <xdr:cNvPr id="369" name="テキスト ボックス 368"/>
        <xdr:cNvSpPr txBox="1"/>
      </xdr:nvSpPr>
      <xdr:spPr>
        <a:xfrm>
          <a:off x="9372111" y="101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131566</xdr:rowOff>
    </xdr:from>
    <xdr:to>
      <xdr:col>46</xdr:col>
      <xdr:colOff>38100</xdr:colOff>
      <xdr:row>59</xdr:row>
      <xdr:rowOff>61716</xdr:rowOff>
    </xdr:to>
    <xdr:sp macro="" textlink="">
      <xdr:nvSpPr>
        <xdr:cNvPr id="370" name="楕円 369"/>
        <xdr:cNvSpPr/>
      </xdr:nvSpPr>
      <xdr:spPr>
        <a:xfrm>
          <a:off x="8699500" y="100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52843</xdr:rowOff>
    </xdr:from>
    <xdr:ext cx="534377" cy="259045"/>
    <xdr:sp macro="" textlink="">
      <xdr:nvSpPr>
        <xdr:cNvPr id="371" name="テキスト ボックス 370"/>
        <xdr:cNvSpPr txBox="1"/>
      </xdr:nvSpPr>
      <xdr:spPr>
        <a:xfrm>
          <a:off x="8483111" y="101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142000</xdr:rowOff>
    </xdr:from>
    <xdr:to>
      <xdr:col>41</xdr:col>
      <xdr:colOff>101600</xdr:colOff>
      <xdr:row>59</xdr:row>
      <xdr:rowOff>72150</xdr:rowOff>
    </xdr:to>
    <xdr:sp macro="" textlink="">
      <xdr:nvSpPr>
        <xdr:cNvPr id="372" name="楕円 371"/>
        <xdr:cNvSpPr/>
      </xdr:nvSpPr>
      <xdr:spPr>
        <a:xfrm>
          <a:off x="7810500" y="10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63277</xdr:rowOff>
    </xdr:from>
    <xdr:ext cx="534377" cy="259045"/>
    <xdr:sp macro="" textlink="">
      <xdr:nvSpPr>
        <xdr:cNvPr id="373" name="テキスト ボックス 372"/>
        <xdr:cNvSpPr txBox="1"/>
      </xdr:nvSpPr>
      <xdr:spPr>
        <a:xfrm>
          <a:off x="7594111" y="101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145172</xdr:rowOff>
    </xdr:from>
    <xdr:to>
      <xdr:col>36</xdr:col>
      <xdr:colOff>165100</xdr:colOff>
      <xdr:row>59</xdr:row>
      <xdr:rowOff>75322</xdr:rowOff>
    </xdr:to>
    <xdr:sp macro="" textlink="">
      <xdr:nvSpPr>
        <xdr:cNvPr id="374" name="楕円 373"/>
        <xdr:cNvSpPr/>
      </xdr:nvSpPr>
      <xdr:spPr>
        <a:xfrm>
          <a:off x="6921500" y="100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66449</xdr:rowOff>
    </xdr:from>
    <xdr:ext cx="534377" cy="259045"/>
    <xdr:sp macro="" textlink="">
      <xdr:nvSpPr>
        <xdr:cNvPr id="375" name="テキスト ボックス 374"/>
        <xdr:cNvSpPr txBox="1"/>
      </xdr:nvSpPr>
      <xdr:spPr>
        <a:xfrm>
          <a:off x="6705111" y="1018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34803</xdr:rowOff>
    </xdr:from>
    <xdr:to>
      <xdr:col>55</xdr:col>
      <xdr:colOff>0</xdr:colOff>
      <xdr:row>79</xdr:row>
      <xdr:rowOff>35161</xdr:rowOff>
    </xdr:to>
    <xdr:cxnSp macro="">
      <xdr:nvCxnSpPr>
        <xdr:cNvPr id="404" name="直線コネクタ 403"/>
        <xdr:cNvCxnSpPr/>
      </xdr:nvCxnSpPr>
      <xdr:spPr>
        <a:xfrm flipV="1">
          <a:off x="9639300" y="13579353"/>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29820</xdr:rowOff>
    </xdr:from>
    <xdr:to>
      <xdr:col>50</xdr:col>
      <xdr:colOff>114300</xdr:colOff>
      <xdr:row>79</xdr:row>
      <xdr:rowOff>35161</xdr:rowOff>
    </xdr:to>
    <xdr:cxnSp macro="">
      <xdr:nvCxnSpPr>
        <xdr:cNvPr id="407" name="直線コネクタ 406"/>
        <xdr:cNvCxnSpPr/>
      </xdr:nvCxnSpPr>
      <xdr:spPr>
        <a:xfrm>
          <a:off x="8750300" y="13574370"/>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22733</xdr:rowOff>
    </xdr:from>
    <xdr:to>
      <xdr:col>45</xdr:col>
      <xdr:colOff>177800</xdr:colOff>
      <xdr:row>79</xdr:row>
      <xdr:rowOff>29820</xdr:rowOff>
    </xdr:to>
    <xdr:cxnSp macro="">
      <xdr:nvCxnSpPr>
        <xdr:cNvPr id="410" name="直線コネクタ 409"/>
        <xdr:cNvCxnSpPr/>
      </xdr:nvCxnSpPr>
      <xdr:spPr>
        <a:xfrm>
          <a:off x="7861300" y="1356728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22733</xdr:rowOff>
    </xdr:from>
    <xdr:to>
      <xdr:col>41</xdr:col>
      <xdr:colOff>50800</xdr:colOff>
      <xdr:row>79</xdr:row>
      <xdr:rowOff>37599</xdr:rowOff>
    </xdr:to>
    <xdr:cxnSp macro="">
      <xdr:nvCxnSpPr>
        <xdr:cNvPr id="413" name="直線コネクタ 412"/>
        <xdr:cNvCxnSpPr/>
      </xdr:nvCxnSpPr>
      <xdr:spPr>
        <a:xfrm flipV="1">
          <a:off x="6972300" y="1356728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155453</xdr:rowOff>
    </xdr:from>
    <xdr:to>
      <xdr:col>55</xdr:col>
      <xdr:colOff>50800</xdr:colOff>
      <xdr:row>79</xdr:row>
      <xdr:rowOff>85603</xdr:rowOff>
    </xdr:to>
    <xdr:sp macro="" textlink="">
      <xdr:nvSpPr>
        <xdr:cNvPr id="423" name="楕円 422"/>
        <xdr:cNvSpPr/>
      </xdr:nvSpPr>
      <xdr:spPr>
        <a:xfrm>
          <a:off x="10426700" y="135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70380</xdr:rowOff>
    </xdr:from>
    <xdr:ext cx="469744" cy="259045"/>
    <xdr:sp macro="" textlink="">
      <xdr:nvSpPr>
        <xdr:cNvPr id="424" name="商工費該当値テキスト"/>
        <xdr:cNvSpPr txBox="1"/>
      </xdr:nvSpPr>
      <xdr:spPr>
        <a:xfrm>
          <a:off x="10528300" y="134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155811</xdr:rowOff>
    </xdr:from>
    <xdr:to>
      <xdr:col>50</xdr:col>
      <xdr:colOff>165100</xdr:colOff>
      <xdr:row>79</xdr:row>
      <xdr:rowOff>85961</xdr:rowOff>
    </xdr:to>
    <xdr:sp macro="" textlink="">
      <xdr:nvSpPr>
        <xdr:cNvPr id="425" name="楕円 424"/>
        <xdr:cNvSpPr/>
      </xdr:nvSpPr>
      <xdr:spPr>
        <a:xfrm>
          <a:off x="9588500" y="135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77088</xdr:rowOff>
    </xdr:from>
    <xdr:ext cx="469744" cy="259045"/>
    <xdr:sp macro="" textlink="">
      <xdr:nvSpPr>
        <xdr:cNvPr id="426" name="テキスト ボックス 425"/>
        <xdr:cNvSpPr txBox="1"/>
      </xdr:nvSpPr>
      <xdr:spPr>
        <a:xfrm>
          <a:off x="9404428" y="136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150470</xdr:rowOff>
    </xdr:from>
    <xdr:to>
      <xdr:col>46</xdr:col>
      <xdr:colOff>38100</xdr:colOff>
      <xdr:row>79</xdr:row>
      <xdr:rowOff>80620</xdr:rowOff>
    </xdr:to>
    <xdr:sp macro="" textlink="">
      <xdr:nvSpPr>
        <xdr:cNvPr id="427" name="楕円 426"/>
        <xdr:cNvSpPr/>
      </xdr:nvSpPr>
      <xdr:spPr>
        <a:xfrm>
          <a:off x="8699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71747</xdr:rowOff>
    </xdr:from>
    <xdr:ext cx="469744" cy="259045"/>
    <xdr:sp macro="" textlink="">
      <xdr:nvSpPr>
        <xdr:cNvPr id="428" name="テキスト ボックス 427"/>
        <xdr:cNvSpPr txBox="1"/>
      </xdr:nvSpPr>
      <xdr:spPr>
        <a:xfrm>
          <a:off x="8515428" y="136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143383</xdr:rowOff>
    </xdr:from>
    <xdr:to>
      <xdr:col>41</xdr:col>
      <xdr:colOff>101600</xdr:colOff>
      <xdr:row>79</xdr:row>
      <xdr:rowOff>73533</xdr:rowOff>
    </xdr:to>
    <xdr:sp macro="" textlink="">
      <xdr:nvSpPr>
        <xdr:cNvPr id="429" name="楕円 428"/>
        <xdr:cNvSpPr/>
      </xdr:nvSpPr>
      <xdr:spPr>
        <a:xfrm>
          <a:off x="781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64660</xdr:rowOff>
    </xdr:from>
    <xdr:ext cx="469744" cy="259045"/>
    <xdr:sp macro="" textlink="">
      <xdr:nvSpPr>
        <xdr:cNvPr id="430" name="テキスト ボックス 429"/>
        <xdr:cNvSpPr txBox="1"/>
      </xdr:nvSpPr>
      <xdr:spPr>
        <a:xfrm>
          <a:off x="7626428" y="136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158249</xdr:rowOff>
    </xdr:from>
    <xdr:to>
      <xdr:col>36</xdr:col>
      <xdr:colOff>165100</xdr:colOff>
      <xdr:row>79</xdr:row>
      <xdr:rowOff>88399</xdr:rowOff>
    </xdr:to>
    <xdr:sp macro="" textlink="">
      <xdr:nvSpPr>
        <xdr:cNvPr id="431" name="楕円 430"/>
        <xdr:cNvSpPr/>
      </xdr:nvSpPr>
      <xdr:spPr>
        <a:xfrm>
          <a:off x="6921500" y="135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79526</xdr:rowOff>
    </xdr:from>
    <xdr:ext cx="378565" cy="259045"/>
    <xdr:sp macro="" textlink="">
      <xdr:nvSpPr>
        <xdr:cNvPr id="432" name="テキスト ボックス 431"/>
        <xdr:cNvSpPr txBox="1"/>
      </xdr:nvSpPr>
      <xdr:spPr>
        <a:xfrm>
          <a:off x="6783017" y="1362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120800</xdr:rowOff>
    </xdr:from>
    <xdr:to>
      <xdr:col>55</xdr:col>
      <xdr:colOff>0</xdr:colOff>
      <xdr:row>98</xdr:row>
      <xdr:rowOff>122856</xdr:rowOff>
    </xdr:to>
    <xdr:cxnSp macro="">
      <xdr:nvCxnSpPr>
        <xdr:cNvPr id="459" name="直線コネクタ 458"/>
        <xdr:cNvCxnSpPr/>
      </xdr:nvCxnSpPr>
      <xdr:spPr>
        <a:xfrm flipV="1">
          <a:off x="9639300" y="16922900"/>
          <a:ext cx="8382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115981</xdr:rowOff>
    </xdr:from>
    <xdr:to>
      <xdr:col>50</xdr:col>
      <xdr:colOff>114300</xdr:colOff>
      <xdr:row>98</xdr:row>
      <xdr:rowOff>122856</xdr:rowOff>
    </xdr:to>
    <xdr:cxnSp macro="">
      <xdr:nvCxnSpPr>
        <xdr:cNvPr id="462" name="直線コネクタ 461"/>
        <xdr:cNvCxnSpPr/>
      </xdr:nvCxnSpPr>
      <xdr:spPr>
        <a:xfrm>
          <a:off x="8750300" y="1691808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115981</xdr:rowOff>
    </xdr:from>
    <xdr:to>
      <xdr:col>45</xdr:col>
      <xdr:colOff>177800</xdr:colOff>
      <xdr:row>98</xdr:row>
      <xdr:rowOff>122534</xdr:rowOff>
    </xdr:to>
    <xdr:cxnSp macro="">
      <xdr:nvCxnSpPr>
        <xdr:cNvPr id="465" name="直線コネクタ 464"/>
        <xdr:cNvCxnSpPr/>
      </xdr:nvCxnSpPr>
      <xdr:spPr>
        <a:xfrm flipV="1">
          <a:off x="7861300" y="1691808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122510</xdr:rowOff>
    </xdr:from>
    <xdr:to>
      <xdr:col>41</xdr:col>
      <xdr:colOff>50800</xdr:colOff>
      <xdr:row>98</xdr:row>
      <xdr:rowOff>122534</xdr:rowOff>
    </xdr:to>
    <xdr:cxnSp macro="">
      <xdr:nvCxnSpPr>
        <xdr:cNvPr id="468" name="直線コネクタ 467"/>
        <xdr:cNvCxnSpPr/>
      </xdr:nvCxnSpPr>
      <xdr:spPr>
        <a:xfrm>
          <a:off x="6972300" y="16924610"/>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70000</xdr:rowOff>
    </xdr:from>
    <xdr:to>
      <xdr:col>55</xdr:col>
      <xdr:colOff>50800</xdr:colOff>
      <xdr:row>99</xdr:row>
      <xdr:rowOff>150</xdr:rowOff>
    </xdr:to>
    <xdr:sp macro="" textlink="">
      <xdr:nvSpPr>
        <xdr:cNvPr id="478" name="楕円 477"/>
        <xdr:cNvSpPr/>
      </xdr:nvSpPr>
      <xdr:spPr>
        <a:xfrm>
          <a:off x="10426700" y="168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72056</xdr:rowOff>
    </xdr:from>
    <xdr:to>
      <xdr:col>50</xdr:col>
      <xdr:colOff>165100</xdr:colOff>
      <xdr:row>99</xdr:row>
      <xdr:rowOff>2206</xdr:rowOff>
    </xdr:to>
    <xdr:sp macro="" textlink="">
      <xdr:nvSpPr>
        <xdr:cNvPr id="480" name="楕円 479"/>
        <xdr:cNvSpPr/>
      </xdr:nvSpPr>
      <xdr:spPr>
        <a:xfrm>
          <a:off x="9588500" y="168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164783</xdr:rowOff>
    </xdr:from>
    <xdr:ext cx="534377" cy="259045"/>
    <xdr:sp macro="" textlink="">
      <xdr:nvSpPr>
        <xdr:cNvPr id="481" name="テキスト ボックス 480"/>
        <xdr:cNvSpPr txBox="1"/>
      </xdr:nvSpPr>
      <xdr:spPr>
        <a:xfrm>
          <a:off x="9372111" y="169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65181</xdr:rowOff>
    </xdr:from>
    <xdr:to>
      <xdr:col>46</xdr:col>
      <xdr:colOff>38100</xdr:colOff>
      <xdr:row>98</xdr:row>
      <xdr:rowOff>166781</xdr:rowOff>
    </xdr:to>
    <xdr:sp macro="" textlink="">
      <xdr:nvSpPr>
        <xdr:cNvPr id="482" name="楕円 481"/>
        <xdr:cNvSpPr/>
      </xdr:nvSpPr>
      <xdr:spPr>
        <a:xfrm>
          <a:off x="8699500" y="168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157908</xdr:rowOff>
    </xdr:from>
    <xdr:ext cx="534377" cy="259045"/>
    <xdr:sp macro="" textlink="">
      <xdr:nvSpPr>
        <xdr:cNvPr id="483" name="テキスト ボックス 482"/>
        <xdr:cNvSpPr txBox="1"/>
      </xdr:nvSpPr>
      <xdr:spPr>
        <a:xfrm>
          <a:off x="8483111" y="169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71734</xdr:rowOff>
    </xdr:from>
    <xdr:to>
      <xdr:col>41</xdr:col>
      <xdr:colOff>101600</xdr:colOff>
      <xdr:row>99</xdr:row>
      <xdr:rowOff>1884</xdr:rowOff>
    </xdr:to>
    <xdr:sp macro="" textlink="">
      <xdr:nvSpPr>
        <xdr:cNvPr id="484" name="楕円 483"/>
        <xdr:cNvSpPr/>
      </xdr:nvSpPr>
      <xdr:spPr>
        <a:xfrm>
          <a:off x="7810500" y="168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164461</xdr:rowOff>
    </xdr:from>
    <xdr:ext cx="534377" cy="259045"/>
    <xdr:sp macro="" textlink="">
      <xdr:nvSpPr>
        <xdr:cNvPr id="485" name="テキスト ボックス 484"/>
        <xdr:cNvSpPr txBox="1"/>
      </xdr:nvSpPr>
      <xdr:spPr>
        <a:xfrm>
          <a:off x="7594111" y="1696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71710</xdr:rowOff>
    </xdr:from>
    <xdr:to>
      <xdr:col>36</xdr:col>
      <xdr:colOff>165100</xdr:colOff>
      <xdr:row>99</xdr:row>
      <xdr:rowOff>1860</xdr:rowOff>
    </xdr:to>
    <xdr:sp macro="" textlink="">
      <xdr:nvSpPr>
        <xdr:cNvPr id="486" name="楕円 485"/>
        <xdr:cNvSpPr/>
      </xdr:nvSpPr>
      <xdr:spPr>
        <a:xfrm>
          <a:off x="6921500" y="16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164437</xdr:rowOff>
    </xdr:from>
    <xdr:ext cx="534377" cy="259045"/>
    <xdr:sp macro="" textlink="">
      <xdr:nvSpPr>
        <xdr:cNvPr id="487" name="テキスト ボックス 486"/>
        <xdr:cNvSpPr txBox="1"/>
      </xdr:nvSpPr>
      <xdr:spPr>
        <a:xfrm>
          <a:off x="6705111" y="16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85484</xdr:rowOff>
    </xdr:from>
    <xdr:to>
      <xdr:col>85</xdr:col>
      <xdr:colOff>127000</xdr:colOff>
      <xdr:row>38</xdr:row>
      <xdr:rowOff>150902</xdr:rowOff>
    </xdr:to>
    <xdr:cxnSp macro="">
      <xdr:nvCxnSpPr>
        <xdr:cNvPr id="517" name="直線コネクタ 516"/>
        <xdr:cNvCxnSpPr/>
      </xdr:nvCxnSpPr>
      <xdr:spPr>
        <a:xfrm flipV="1">
          <a:off x="15481300" y="6600584"/>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121450</xdr:rowOff>
    </xdr:from>
    <xdr:to>
      <xdr:col>81</xdr:col>
      <xdr:colOff>50800</xdr:colOff>
      <xdr:row>38</xdr:row>
      <xdr:rowOff>150902</xdr:rowOff>
    </xdr:to>
    <xdr:cxnSp macro="">
      <xdr:nvCxnSpPr>
        <xdr:cNvPr id="520" name="直線コネクタ 519"/>
        <xdr:cNvCxnSpPr/>
      </xdr:nvCxnSpPr>
      <xdr:spPr>
        <a:xfrm>
          <a:off x="14592300" y="6636550"/>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121450</xdr:rowOff>
    </xdr:from>
    <xdr:to>
      <xdr:col>76</xdr:col>
      <xdr:colOff>114300</xdr:colOff>
      <xdr:row>39</xdr:row>
      <xdr:rowOff>105505</xdr:rowOff>
    </xdr:to>
    <xdr:cxnSp macro="">
      <xdr:nvCxnSpPr>
        <xdr:cNvPr id="523" name="直線コネクタ 522"/>
        <xdr:cNvCxnSpPr/>
      </xdr:nvCxnSpPr>
      <xdr:spPr>
        <a:xfrm flipV="1">
          <a:off x="13703300" y="6636550"/>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101409</xdr:rowOff>
    </xdr:from>
    <xdr:to>
      <xdr:col>71</xdr:col>
      <xdr:colOff>177800</xdr:colOff>
      <xdr:row>39</xdr:row>
      <xdr:rowOff>105505</xdr:rowOff>
    </xdr:to>
    <xdr:cxnSp macro="">
      <xdr:nvCxnSpPr>
        <xdr:cNvPr id="526" name="直線コネクタ 525"/>
        <xdr:cNvCxnSpPr/>
      </xdr:nvCxnSpPr>
      <xdr:spPr>
        <a:xfrm>
          <a:off x="12814300" y="6787959"/>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36" name="楕円 535"/>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13111</xdr:rowOff>
    </xdr:from>
    <xdr:ext cx="534377" cy="259045"/>
    <xdr:sp macro="" textlink="">
      <xdr:nvSpPr>
        <xdr:cNvPr id="537" name="消防費該当値テキスト"/>
        <xdr:cNvSpPr txBox="1"/>
      </xdr:nvSpPr>
      <xdr:spPr>
        <a:xfrm>
          <a:off x="16370300" y="65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100102</xdr:rowOff>
    </xdr:from>
    <xdr:to>
      <xdr:col>81</xdr:col>
      <xdr:colOff>101600</xdr:colOff>
      <xdr:row>39</xdr:row>
      <xdr:rowOff>30252</xdr:rowOff>
    </xdr:to>
    <xdr:sp macro="" textlink="">
      <xdr:nvSpPr>
        <xdr:cNvPr id="538" name="楕円 537"/>
        <xdr:cNvSpPr/>
      </xdr:nvSpPr>
      <xdr:spPr>
        <a:xfrm>
          <a:off x="15430500" y="66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21379</xdr:rowOff>
    </xdr:from>
    <xdr:ext cx="534377" cy="259045"/>
    <xdr:sp macro="" textlink="">
      <xdr:nvSpPr>
        <xdr:cNvPr id="539" name="テキスト ボックス 538"/>
        <xdr:cNvSpPr txBox="1"/>
      </xdr:nvSpPr>
      <xdr:spPr>
        <a:xfrm>
          <a:off x="15214111" y="6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70650</xdr:rowOff>
    </xdr:from>
    <xdr:to>
      <xdr:col>76</xdr:col>
      <xdr:colOff>165100</xdr:colOff>
      <xdr:row>39</xdr:row>
      <xdr:rowOff>800</xdr:rowOff>
    </xdr:to>
    <xdr:sp macro="" textlink="">
      <xdr:nvSpPr>
        <xdr:cNvPr id="540" name="楕円 539"/>
        <xdr:cNvSpPr/>
      </xdr:nvSpPr>
      <xdr:spPr>
        <a:xfrm>
          <a:off x="14541500" y="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163377</xdr:rowOff>
    </xdr:from>
    <xdr:ext cx="534377" cy="259045"/>
    <xdr:sp macro="" textlink="">
      <xdr:nvSpPr>
        <xdr:cNvPr id="541" name="テキスト ボックス 540"/>
        <xdr:cNvSpPr txBox="1"/>
      </xdr:nvSpPr>
      <xdr:spPr>
        <a:xfrm>
          <a:off x="14325111" y="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54705</xdr:rowOff>
    </xdr:from>
    <xdr:to>
      <xdr:col>72</xdr:col>
      <xdr:colOff>38100</xdr:colOff>
      <xdr:row>39</xdr:row>
      <xdr:rowOff>156305</xdr:rowOff>
    </xdr:to>
    <xdr:sp macro="" textlink="">
      <xdr:nvSpPr>
        <xdr:cNvPr id="542" name="楕円 541"/>
        <xdr:cNvSpPr/>
      </xdr:nvSpPr>
      <xdr:spPr>
        <a:xfrm>
          <a:off x="13652500" y="67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147432</xdr:rowOff>
    </xdr:from>
    <xdr:ext cx="534377" cy="259045"/>
    <xdr:sp macro="" textlink="">
      <xdr:nvSpPr>
        <xdr:cNvPr id="543" name="テキスト ボックス 542"/>
        <xdr:cNvSpPr txBox="1"/>
      </xdr:nvSpPr>
      <xdr:spPr>
        <a:xfrm>
          <a:off x="13436111" y="68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50609</xdr:rowOff>
    </xdr:from>
    <xdr:to>
      <xdr:col>67</xdr:col>
      <xdr:colOff>101600</xdr:colOff>
      <xdr:row>39</xdr:row>
      <xdr:rowOff>152209</xdr:rowOff>
    </xdr:to>
    <xdr:sp macro="" textlink="">
      <xdr:nvSpPr>
        <xdr:cNvPr id="544" name="楕円 543"/>
        <xdr:cNvSpPr/>
      </xdr:nvSpPr>
      <xdr:spPr>
        <a:xfrm>
          <a:off x="12763500" y="67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143336</xdr:rowOff>
    </xdr:from>
    <xdr:ext cx="534377" cy="259045"/>
    <xdr:sp macro="" textlink="">
      <xdr:nvSpPr>
        <xdr:cNvPr id="545" name="テキスト ボックス 544"/>
        <xdr:cNvSpPr txBox="1"/>
      </xdr:nvSpPr>
      <xdr:spPr>
        <a:xfrm>
          <a:off x="12547111" y="68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4483</xdr:rowOff>
    </xdr:from>
    <xdr:to>
      <xdr:col>85</xdr:col>
      <xdr:colOff>127000</xdr:colOff>
      <xdr:row>57</xdr:row>
      <xdr:rowOff>5731</xdr:rowOff>
    </xdr:to>
    <xdr:cxnSp macro="">
      <xdr:nvCxnSpPr>
        <xdr:cNvPr id="572" name="直線コネクタ 571"/>
        <xdr:cNvCxnSpPr/>
      </xdr:nvCxnSpPr>
      <xdr:spPr>
        <a:xfrm flipV="1">
          <a:off x="15481300" y="9777133"/>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5731</xdr:rowOff>
    </xdr:from>
    <xdr:to>
      <xdr:col>81</xdr:col>
      <xdr:colOff>50800</xdr:colOff>
      <xdr:row>57</xdr:row>
      <xdr:rowOff>76053</xdr:rowOff>
    </xdr:to>
    <xdr:cxnSp macro="">
      <xdr:nvCxnSpPr>
        <xdr:cNvPr id="575" name="直線コネクタ 574"/>
        <xdr:cNvCxnSpPr/>
      </xdr:nvCxnSpPr>
      <xdr:spPr>
        <a:xfrm flipV="1">
          <a:off x="14592300" y="9778381"/>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21413</xdr:rowOff>
    </xdr:from>
    <xdr:to>
      <xdr:col>76</xdr:col>
      <xdr:colOff>114300</xdr:colOff>
      <xdr:row>57</xdr:row>
      <xdr:rowOff>76053</xdr:rowOff>
    </xdr:to>
    <xdr:cxnSp macro="">
      <xdr:nvCxnSpPr>
        <xdr:cNvPr id="578" name="直線コネクタ 577"/>
        <xdr:cNvCxnSpPr/>
      </xdr:nvCxnSpPr>
      <xdr:spPr>
        <a:xfrm>
          <a:off x="13703300" y="9794063"/>
          <a:ext cx="889000" cy="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21413</xdr:rowOff>
    </xdr:from>
    <xdr:to>
      <xdr:col>71</xdr:col>
      <xdr:colOff>177800</xdr:colOff>
      <xdr:row>57</xdr:row>
      <xdr:rowOff>81480</xdr:rowOff>
    </xdr:to>
    <xdr:cxnSp macro="">
      <xdr:nvCxnSpPr>
        <xdr:cNvPr id="581" name="直線コネクタ 580"/>
        <xdr:cNvCxnSpPr/>
      </xdr:nvCxnSpPr>
      <xdr:spPr>
        <a:xfrm flipV="1">
          <a:off x="12814300" y="9794063"/>
          <a:ext cx="8890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125133</xdr:rowOff>
    </xdr:from>
    <xdr:to>
      <xdr:col>85</xdr:col>
      <xdr:colOff>177800</xdr:colOff>
      <xdr:row>57</xdr:row>
      <xdr:rowOff>55283</xdr:rowOff>
    </xdr:to>
    <xdr:sp macro="" textlink="">
      <xdr:nvSpPr>
        <xdr:cNvPr id="591" name="楕円 590"/>
        <xdr:cNvSpPr/>
      </xdr:nvSpPr>
      <xdr:spPr>
        <a:xfrm>
          <a:off x="16268700" y="9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148010</xdr:rowOff>
    </xdr:from>
    <xdr:ext cx="534377" cy="259045"/>
    <xdr:sp macro="" textlink="">
      <xdr:nvSpPr>
        <xdr:cNvPr id="592" name="教育費該当値テキスト"/>
        <xdr:cNvSpPr txBox="1"/>
      </xdr:nvSpPr>
      <xdr:spPr>
        <a:xfrm>
          <a:off x="16370300" y="95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126381</xdr:rowOff>
    </xdr:from>
    <xdr:to>
      <xdr:col>81</xdr:col>
      <xdr:colOff>101600</xdr:colOff>
      <xdr:row>57</xdr:row>
      <xdr:rowOff>56531</xdr:rowOff>
    </xdr:to>
    <xdr:sp macro="" textlink="">
      <xdr:nvSpPr>
        <xdr:cNvPr id="593" name="楕円 592"/>
        <xdr:cNvSpPr/>
      </xdr:nvSpPr>
      <xdr:spPr>
        <a:xfrm>
          <a:off x="15430500" y="97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47658</xdr:rowOff>
    </xdr:from>
    <xdr:ext cx="534377" cy="259045"/>
    <xdr:sp macro="" textlink="">
      <xdr:nvSpPr>
        <xdr:cNvPr id="594" name="テキスト ボックス 593"/>
        <xdr:cNvSpPr txBox="1"/>
      </xdr:nvSpPr>
      <xdr:spPr>
        <a:xfrm>
          <a:off x="15214111" y="98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25253</xdr:rowOff>
    </xdr:from>
    <xdr:to>
      <xdr:col>76</xdr:col>
      <xdr:colOff>165100</xdr:colOff>
      <xdr:row>57</xdr:row>
      <xdr:rowOff>126853</xdr:rowOff>
    </xdr:to>
    <xdr:sp macro="" textlink="">
      <xdr:nvSpPr>
        <xdr:cNvPr id="595" name="楕円 594"/>
        <xdr:cNvSpPr/>
      </xdr:nvSpPr>
      <xdr:spPr>
        <a:xfrm>
          <a:off x="14541500" y="9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117980</xdr:rowOff>
    </xdr:from>
    <xdr:ext cx="534377" cy="259045"/>
    <xdr:sp macro="" textlink="">
      <xdr:nvSpPr>
        <xdr:cNvPr id="596" name="テキスト ボックス 595"/>
        <xdr:cNvSpPr txBox="1"/>
      </xdr:nvSpPr>
      <xdr:spPr>
        <a:xfrm>
          <a:off x="14325111" y="989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142063</xdr:rowOff>
    </xdr:from>
    <xdr:to>
      <xdr:col>72</xdr:col>
      <xdr:colOff>38100</xdr:colOff>
      <xdr:row>57</xdr:row>
      <xdr:rowOff>72213</xdr:rowOff>
    </xdr:to>
    <xdr:sp macro="" textlink="">
      <xdr:nvSpPr>
        <xdr:cNvPr id="597" name="楕円 596"/>
        <xdr:cNvSpPr/>
      </xdr:nvSpPr>
      <xdr:spPr>
        <a:xfrm>
          <a:off x="13652500" y="97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63340</xdr:rowOff>
    </xdr:from>
    <xdr:ext cx="534377" cy="259045"/>
    <xdr:sp macro="" textlink="">
      <xdr:nvSpPr>
        <xdr:cNvPr id="598" name="テキスト ボックス 597"/>
        <xdr:cNvSpPr txBox="1"/>
      </xdr:nvSpPr>
      <xdr:spPr>
        <a:xfrm>
          <a:off x="13436111" y="98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30680</xdr:rowOff>
    </xdr:from>
    <xdr:to>
      <xdr:col>67</xdr:col>
      <xdr:colOff>101600</xdr:colOff>
      <xdr:row>57</xdr:row>
      <xdr:rowOff>132280</xdr:rowOff>
    </xdr:to>
    <xdr:sp macro="" textlink="">
      <xdr:nvSpPr>
        <xdr:cNvPr id="599" name="楕円 598"/>
        <xdr:cNvSpPr/>
      </xdr:nvSpPr>
      <xdr:spPr>
        <a:xfrm>
          <a:off x="12763500" y="98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123407</xdr:rowOff>
    </xdr:from>
    <xdr:ext cx="534377" cy="259045"/>
    <xdr:sp macro="" textlink="">
      <xdr:nvSpPr>
        <xdr:cNvPr id="600" name="テキスト ボックス 599"/>
        <xdr:cNvSpPr txBox="1"/>
      </xdr:nvSpPr>
      <xdr:spPr>
        <a:xfrm>
          <a:off x="12547111" y="989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6846</xdr:rowOff>
    </xdr:from>
    <xdr:to>
      <xdr:col>85</xdr:col>
      <xdr:colOff>127000</xdr:colOff>
      <xdr:row>98</xdr:row>
      <xdr:rowOff>10162</xdr:rowOff>
    </xdr:to>
    <xdr:cxnSp macro="">
      <xdr:nvCxnSpPr>
        <xdr:cNvPr id="682" name="直線コネクタ 681"/>
        <xdr:cNvCxnSpPr/>
      </xdr:nvCxnSpPr>
      <xdr:spPr>
        <a:xfrm>
          <a:off x="15481300" y="16808946"/>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6142</xdr:rowOff>
    </xdr:from>
    <xdr:to>
      <xdr:col>81</xdr:col>
      <xdr:colOff>50800</xdr:colOff>
      <xdr:row>98</xdr:row>
      <xdr:rowOff>6846</xdr:rowOff>
    </xdr:to>
    <xdr:cxnSp macro="">
      <xdr:nvCxnSpPr>
        <xdr:cNvPr id="685" name="直線コネクタ 684"/>
        <xdr:cNvCxnSpPr/>
      </xdr:nvCxnSpPr>
      <xdr:spPr>
        <a:xfrm>
          <a:off x="14592300" y="1680824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147180</xdr:rowOff>
    </xdr:from>
    <xdr:to>
      <xdr:col>76</xdr:col>
      <xdr:colOff>114300</xdr:colOff>
      <xdr:row>98</xdr:row>
      <xdr:rowOff>6142</xdr:rowOff>
    </xdr:to>
    <xdr:cxnSp macro="">
      <xdr:nvCxnSpPr>
        <xdr:cNvPr id="688" name="直線コネクタ 687"/>
        <xdr:cNvCxnSpPr/>
      </xdr:nvCxnSpPr>
      <xdr:spPr>
        <a:xfrm>
          <a:off x="13703300" y="16777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132595</xdr:rowOff>
    </xdr:from>
    <xdr:to>
      <xdr:col>71</xdr:col>
      <xdr:colOff>177800</xdr:colOff>
      <xdr:row>97</xdr:row>
      <xdr:rowOff>147180</xdr:rowOff>
    </xdr:to>
    <xdr:cxnSp macro="">
      <xdr:nvCxnSpPr>
        <xdr:cNvPr id="691" name="直線コネクタ 690"/>
        <xdr:cNvCxnSpPr/>
      </xdr:nvCxnSpPr>
      <xdr:spPr>
        <a:xfrm>
          <a:off x="12814300" y="1676324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130812</xdr:rowOff>
    </xdr:from>
    <xdr:to>
      <xdr:col>85</xdr:col>
      <xdr:colOff>177800</xdr:colOff>
      <xdr:row>98</xdr:row>
      <xdr:rowOff>60962</xdr:rowOff>
    </xdr:to>
    <xdr:sp macro="" textlink="">
      <xdr:nvSpPr>
        <xdr:cNvPr id="701" name="楕円 700"/>
        <xdr:cNvSpPr/>
      </xdr:nvSpPr>
      <xdr:spPr>
        <a:xfrm>
          <a:off x="162687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45739</xdr:rowOff>
    </xdr:from>
    <xdr:ext cx="534377" cy="259045"/>
    <xdr:sp macro="" textlink="">
      <xdr:nvSpPr>
        <xdr:cNvPr id="702" name="公債費該当値テキスト"/>
        <xdr:cNvSpPr txBox="1"/>
      </xdr:nvSpPr>
      <xdr:spPr>
        <a:xfrm>
          <a:off x="16370300" y="166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127496</xdr:rowOff>
    </xdr:from>
    <xdr:to>
      <xdr:col>81</xdr:col>
      <xdr:colOff>101600</xdr:colOff>
      <xdr:row>98</xdr:row>
      <xdr:rowOff>57646</xdr:rowOff>
    </xdr:to>
    <xdr:sp macro="" textlink="">
      <xdr:nvSpPr>
        <xdr:cNvPr id="703" name="楕円 702"/>
        <xdr:cNvSpPr/>
      </xdr:nvSpPr>
      <xdr:spPr>
        <a:xfrm>
          <a:off x="154305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48773</xdr:rowOff>
    </xdr:from>
    <xdr:ext cx="534377" cy="259045"/>
    <xdr:sp macro="" textlink="">
      <xdr:nvSpPr>
        <xdr:cNvPr id="704" name="テキスト ボックス 703"/>
        <xdr:cNvSpPr txBox="1"/>
      </xdr:nvSpPr>
      <xdr:spPr>
        <a:xfrm>
          <a:off x="15214111" y="168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126792</xdr:rowOff>
    </xdr:from>
    <xdr:to>
      <xdr:col>76</xdr:col>
      <xdr:colOff>165100</xdr:colOff>
      <xdr:row>98</xdr:row>
      <xdr:rowOff>56942</xdr:rowOff>
    </xdr:to>
    <xdr:sp macro="" textlink="">
      <xdr:nvSpPr>
        <xdr:cNvPr id="705" name="楕円 704"/>
        <xdr:cNvSpPr/>
      </xdr:nvSpPr>
      <xdr:spPr>
        <a:xfrm>
          <a:off x="14541500" y="167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48069</xdr:rowOff>
    </xdr:from>
    <xdr:ext cx="534377" cy="259045"/>
    <xdr:sp macro="" textlink="">
      <xdr:nvSpPr>
        <xdr:cNvPr id="706" name="テキスト ボックス 705"/>
        <xdr:cNvSpPr txBox="1"/>
      </xdr:nvSpPr>
      <xdr:spPr>
        <a:xfrm>
          <a:off x="14325111" y="16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96380</xdr:rowOff>
    </xdr:from>
    <xdr:to>
      <xdr:col>72</xdr:col>
      <xdr:colOff>38100</xdr:colOff>
      <xdr:row>98</xdr:row>
      <xdr:rowOff>26530</xdr:rowOff>
    </xdr:to>
    <xdr:sp macro="" textlink="">
      <xdr:nvSpPr>
        <xdr:cNvPr id="707" name="楕円 706"/>
        <xdr:cNvSpPr/>
      </xdr:nvSpPr>
      <xdr:spPr>
        <a:xfrm>
          <a:off x="13652500" y="167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17657</xdr:rowOff>
    </xdr:from>
    <xdr:ext cx="534377" cy="259045"/>
    <xdr:sp macro="" textlink="">
      <xdr:nvSpPr>
        <xdr:cNvPr id="708" name="テキスト ボックス 707"/>
        <xdr:cNvSpPr txBox="1"/>
      </xdr:nvSpPr>
      <xdr:spPr>
        <a:xfrm>
          <a:off x="13436111" y="168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81795</xdr:rowOff>
    </xdr:from>
    <xdr:to>
      <xdr:col>67</xdr:col>
      <xdr:colOff>101600</xdr:colOff>
      <xdr:row>98</xdr:row>
      <xdr:rowOff>11945</xdr:rowOff>
    </xdr:to>
    <xdr:sp macro="" textlink="">
      <xdr:nvSpPr>
        <xdr:cNvPr id="709" name="楕円 708"/>
        <xdr:cNvSpPr/>
      </xdr:nvSpPr>
      <xdr:spPr>
        <a:xfrm>
          <a:off x="12763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3072</xdr:rowOff>
    </xdr:from>
    <xdr:ext cx="534377" cy="259045"/>
    <xdr:sp macro="" textlink="">
      <xdr:nvSpPr>
        <xdr:cNvPr id="710" name="テキスト ボックス 709"/>
        <xdr:cNvSpPr txBox="1"/>
      </xdr:nvSpPr>
      <xdr:spPr>
        <a:xfrm>
          <a:off x="12547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全国平均及び類似団体よりも住民一人当たりのコストが高い状態となっている。幼小中学校に日本語指導助手や特別支援教育等のための支援員の配置を積極的におこなっていることが要因にあげられる。議会費、民生費が類似団体よりも低い状態が続いているが、民生費は上昇傾向が続いており、差が縮まってきているのは、高齢化が進んでいることが要因にあげられる。商工費は、観光資源も乏しく、観光産業や商店街も町内にないため、低い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マイナスで続いており、マイナス値も大きくなっている。財政調整基金も年々減少しており、歳入よりも歳出が大きく上回った事業展開が続いているため、大胆な事務事業の見直しを行い、行政の効率化を図り、歳出削減に努め、歳入と歳出のバランスのとれた運営を行う必要がある。また、扶助費等の増加に対応するためにも、今後はより一層の歳入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出ていないが、上水道事業以外は一般会計からの補填に頼っている面が多い。特に一般会計から下水道事業への繰出金は多いため、使用料金の見直し等も検討しながら、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3433517</v>
      </c>
      <c r="BO4" s="428"/>
      <c r="BP4" s="428"/>
      <c r="BQ4" s="428"/>
      <c r="BR4" s="428"/>
      <c r="BS4" s="428"/>
      <c r="BT4" s="428"/>
      <c r="BU4" s="429"/>
      <c r="BV4" s="427">
        <v>3278778</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4.2</v>
      </c>
      <c r="CU4" s="434"/>
      <c r="CV4" s="434"/>
      <c r="CW4" s="434"/>
      <c r="CX4" s="434"/>
      <c r="CY4" s="434"/>
      <c r="CZ4" s="434"/>
      <c r="DA4" s="435"/>
      <c r="DB4" s="433">
        <v>3.1</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3261177</v>
      </c>
      <c r="BO5" s="465"/>
      <c r="BP5" s="465"/>
      <c r="BQ5" s="465"/>
      <c r="BR5" s="465"/>
      <c r="BS5" s="465"/>
      <c r="BT5" s="465"/>
      <c r="BU5" s="466"/>
      <c r="BV5" s="464">
        <v>3177846</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89.8</v>
      </c>
      <c r="CU5" s="462"/>
      <c r="CV5" s="462"/>
      <c r="CW5" s="462"/>
      <c r="CX5" s="462"/>
      <c r="CY5" s="462"/>
      <c r="CZ5" s="462"/>
      <c r="DA5" s="463"/>
      <c r="DB5" s="461">
        <v>89.7</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172340</v>
      </c>
      <c r="BO6" s="465"/>
      <c r="BP6" s="465"/>
      <c r="BQ6" s="465"/>
      <c r="BR6" s="465"/>
      <c r="BS6" s="465"/>
      <c r="BT6" s="465"/>
      <c r="BU6" s="466"/>
      <c r="BV6" s="464">
        <v>100932</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96</v>
      </c>
      <c r="CU6" s="502"/>
      <c r="CV6" s="502"/>
      <c r="CW6" s="502"/>
      <c r="CX6" s="502"/>
      <c r="CY6" s="502"/>
      <c r="CZ6" s="502"/>
      <c r="DA6" s="503"/>
      <c r="DB6" s="501">
        <v>96.1</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105</v>
      </c>
      <c r="AV7" s="497"/>
      <c r="AW7" s="497"/>
      <c r="AX7" s="497"/>
      <c r="AY7" s="498" t="s">
        <v>106</v>
      </c>
      <c r="AZ7" s="499"/>
      <c r="BA7" s="499"/>
      <c r="BB7" s="499"/>
      <c r="BC7" s="499"/>
      <c r="BD7" s="499"/>
      <c r="BE7" s="499"/>
      <c r="BF7" s="499"/>
      <c r="BG7" s="499"/>
      <c r="BH7" s="499"/>
      <c r="BI7" s="499"/>
      <c r="BJ7" s="499"/>
      <c r="BK7" s="499"/>
      <c r="BL7" s="499"/>
      <c r="BM7" s="500"/>
      <c r="BN7" s="464">
        <v>77880</v>
      </c>
      <c r="BO7" s="465"/>
      <c r="BP7" s="465"/>
      <c r="BQ7" s="465"/>
      <c r="BR7" s="465"/>
      <c r="BS7" s="465"/>
      <c r="BT7" s="465"/>
      <c r="BU7" s="466"/>
      <c r="BV7" s="464">
        <v>33582</v>
      </c>
      <c r="BW7" s="465"/>
      <c r="BX7" s="465"/>
      <c r="BY7" s="465"/>
      <c r="BZ7" s="465"/>
      <c r="CA7" s="465"/>
      <c r="CB7" s="465"/>
      <c r="CC7" s="466"/>
      <c r="CD7" s="467" t="s">
        <v>107</v>
      </c>
      <c r="CE7" s="468"/>
      <c r="CF7" s="468"/>
      <c r="CG7" s="468"/>
      <c r="CH7" s="468"/>
      <c r="CI7" s="468"/>
      <c r="CJ7" s="468"/>
      <c r="CK7" s="468"/>
      <c r="CL7" s="468"/>
      <c r="CM7" s="468"/>
      <c r="CN7" s="468"/>
      <c r="CO7" s="468"/>
      <c r="CP7" s="468"/>
      <c r="CQ7" s="468"/>
      <c r="CR7" s="468"/>
      <c r="CS7" s="469"/>
      <c r="CT7" s="464">
        <v>2227356</v>
      </c>
      <c r="CU7" s="465"/>
      <c r="CV7" s="465"/>
      <c r="CW7" s="465"/>
      <c r="CX7" s="465"/>
      <c r="CY7" s="465"/>
      <c r="CZ7" s="465"/>
      <c r="DA7" s="466"/>
      <c r="DB7" s="464">
        <v>2207796</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108</v>
      </c>
      <c r="AN8" s="494"/>
      <c r="AO8" s="494"/>
      <c r="AP8" s="494"/>
      <c r="AQ8" s="494"/>
      <c r="AR8" s="494"/>
      <c r="AS8" s="494"/>
      <c r="AT8" s="495"/>
      <c r="AU8" s="496" t="s">
        <v>109</v>
      </c>
      <c r="AV8" s="497"/>
      <c r="AW8" s="497"/>
      <c r="AX8" s="497"/>
      <c r="AY8" s="498" t="s">
        <v>110</v>
      </c>
      <c r="AZ8" s="499"/>
      <c r="BA8" s="499"/>
      <c r="BB8" s="499"/>
      <c r="BC8" s="499"/>
      <c r="BD8" s="499"/>
      <c r="BE8" s="499"/>
      <c r="BF8" s="499"/>
      <c r="BG8" s="499"/>
      <c r="BH8" s="499"/>
      <c r="BI8" s="499"/>
      <c r="BJ8" s="499"/>
      <c r="BK8" s="499"/>
      <c r="BL8" s="499"/>
      <c r="BM8" s="500"/>
      <c r="BN8" s="464">
        <v>94460</v>
      </c>
      <c r="BO8" s="465"/>
      <c r="BP8" s="465"/>
      <c r="BQ8" s="465"/>
      <c r="BR8" s="465"/>
      <c r="BS8" s="465"/>
      <c r="BT8" s="465"/>
      <c r="BU8" s="466"/>
      <c r="BV8" s="464">
        <v>67350</v>
      </c>
      <c r="BW8" s="465"/>
      <c r="BX8" s="465"/>
      <c r="BY8" s="465"/>
      <c r="BZ8" s="465"/>
      <c r="CA8" s="465"/>
      <c r="CB8" s="465"/>
      <c r="CC8" s="466"/>
      <c r="CD8" s="467" t="s">
        <v>111</v>
      </c>
      <c r="CE8" s="468"/>
      <c r="CF8" s="468"/>
      <c r="CG8" s="468"/>
      <c r="CH8" s="468"/>
      <c r="CI8" s="468"/>
      <c r="CJ8" s="468"/>
      <c r="CK8" s="468"/>
      <c r="CL8" s="468"/>
      <c r="CM8" s="468"/>
      <c r="CN8" s="468"/>
      <c r="CO8" s="468"/>
      <c r="CP8" s="468"/>
      <c r="CQ8" s="468"/>
      <c r="CR8" s="468"/>
      <c r="CS8" s="469"/>
      <c r="CT8" s="504">
        <v>0.6</v>
      </c>
      <c r="CU8" s="505"/>
      <c r="CV8" s="505"/>
      <c r="CW8" s="505"/>
      <c r="CX8" s="505"/>
      <c r="CY8" s="505"/>
      <c r="CZ8" s="505"/>
      <c r="DA8" s="506"/>
      <c r="DB8" s="504">
        <v>0.59</v>
      </c>
      <c r="DC8" s="505"/>
      <c r="DD8" s="505"/>
      <c r="DE8" s="505"/>
      <c r="DF8" s="505"/>
      <c r="DG8" s="505"/>
      <c r="DH8" s="505"/>
      <c r="DI8" s="506"/>
      <c r="DJ8" s="183"/>
      <c r="DK8" s="183"/>
      <c r="DL8" s="183"/>
      <c r="DM8" s="183"/>
      <c r="DN8" s="183"/>
      <c r="DO8" s="183"/>
    </row>
    <row r="9" spans="1:119" ht="18.75" customHeight="1" thickBot="1" x14ac:dyDescent="0.2">
      <c r="A9" s="184"/>
      <c r="B9" s="458" t="s">
        <v>112</v>
      </c>
      <c r="C9" s="459"/>
      <c r="D9" s="459"/>
      <c r="E9" s="459"/>
      <c r="F9" s="459"/>
      <c r="G9" s="459"/>
      <c r="H9" s="459"/>
      <c r="I9" s="459"/>
      <c r="J9" s="459"/>
      <c r="K9" s="507"/>
      <c r="L9" s="508" t="s">
        <v>113</v>
      </c>
      <c r="M9" s="509"/>
      <c r="N9" s="509"/>
      <c r="O9" s="509"/>
      <c r="P9" s="509"/>
      <c r="Q9" s="510"/>
      <c r="R9" s="511">
        <v>8202</v>
      </c>
      <c r="S9" s="512"/>
      <c r="T9" s="512"/>
      <c r="U9" s="512"/>
      <c r="V9" s="513"/>
      <c r="W9" s="421" t="s">
        <v>114</v>
      </c>
      <c r="X9" s="422"/>
      <c r="Y9" s="422"/>
      <c r="Z9" s="422"/>
      <c r="AA9" s="422"/>
      <c r="AB9" s="422"/>
      <c r="AC9" s="422"/>
      <c r="AD9" s="422"/>
      <c r="AE9" s="422"/>
      <c r="AF9" s="422"/>
      <c r="AG9" s="422"/>
      <c r="AH9" s="422"/>
      <c r="AI9" s="422"/>
      <c r="AJ9" s="422"/>
      <c r="AK9" s="422"/>
      <c r="AL9" s="423"/>
      <c r="AM9" s="493" t="s">
        <v>115</v>
      </c>
      <c r="AN9" s="494"/>
      <c r="AO9" s="494"/>
      <c r="AP9" s="494"/>
      <c r="AQ9" s="494"/>
      <c r="AR9" s="494"/>
      <c r="AS9" s="494"/>
      <c r="AT9" s="495"/>
      <c r="AU9" s="496" t="s">
        <v>116</v>
      </c>
      <c r="AV9" s="497"/>
      <c r="AW9" s="497"/>
      <c r="AX9" s="497"/>
      <c r="AY9" s="498" t="s">
        <v>117</v>
      </c>
      <c r="AZ9" s="499"/>
      <c r="BA9" s="499"/>
      <c r="BB9" s="499"/>
      <c r="BC9" s="499"/>
      <c r="BD9" s="499"/>
      <c r="BE9" s="499"/>
      <c r="BF9" s="499"/>
      <c r="BG9" s="499"/>
      <c r="BH9" s="499"/>
      <c r="BI9" s="499"/>
      <c r="BJ9" s="499"/>
      <c r="BK9" s="499"/>
      <c r="BL9" s="499"/>
      <c r="BM9" s="500"/>
      <c r="BN9" s="464">
        <v>27110</v>
      </c>
      <c r="BO9" s="465"/>
      <c r="BP9" s="465"/>
      <c r="BQ9" s="465"/>
      <c r="BR9" s="465"/>
      <c r="BS9" s="465"/>
      <c r="BT9" s="465"/>
      <c r="BU9" s="466"/>
      <c r="BV9" s="464">
        <v>-41014</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8.5</v>
      </c>
      <c r="CU9" s="462"/>
      <c r="CV9" s="462"/>
      <c r="CW9" s="462"/>
      <c r="CX9" s="462"/>
      <c r="CY9" s="462"/>
      <c r="CZ9" s="462"/>
      <c r="DA9" s="463"/>
      <c r="DB9" s="461">
        <v>9.3000000000000007</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119</v>
      </c>
      <c r="M10" s="494"/>
      <c r="N10" s="494"/>
      <c r="O10" s="494"/>
      <c r="P10" s="494"/>
      <c r="Q10" s="495"/>
      <c r="R10" s="515">
        <v>8361</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121</v>
      </c>
      <c r="AV10" s="497"/>
      <c r="AW10" s="497"/>
      <c r="AX10" s="497"/>
      <c r="AY10" s="498" t="s">
        <v>122</v>
      </c>
      <c r="AZ10" s="499"/>
      <c r="BA10" s="499"/>
      <c r="BB10" s="499"/>
      <c r="BC10" s="499"/>
      <c r="BD10" s="499"/>
      <c r="BE10" s="499"/>
      <c r="BF10" s="499"/>
      <c r="BG10" s="499"/>
      <c r="BH10" s="499"/>
      <c r="BI10" s="499"/>
      <c r="BJ10" s="499"/>
      <c r="BK10" s="499"/>
      <c r="BL10" s="499"/>
      <c r="BM10" s="500"/>
      <c r="BN10" s="464">
        <v>798</v>
      </c>
      <c r="BO10" s="465"/>
      <c r="BP10" s="465"/>
      <c r="BQ10" s="465"/>
      <c r="BR10" s="465"/>
      <c r="BS10" s="465"/>
      <c r="BT10" s="465"/>
      <c r="BU10" s="466"/>
      <c r="BV10" s="464">
        <v>3786</v>
      </c>
      <c r="BW10" s="465"/>
      <c r="BX10" s="465"/>
      <c r="BY10" s="465"/>
      <c r="BZ10" s="465"/>
      <c r="CA10" s="465"/>
      <c r="CB10" s="465"/>
      <c r="CC10" s="466"/>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124</v>
      </c>
      <c r="M11" s="519"/>
      <c r="N11" s="519"/>
      <c r="O11" s="519"/>
      <c r="P11" s="519"/>
      <c r="Q11" s="520"/>
      <c r="R11" s="521" t="s">
        <v>125</v>
      </c>
      <c r="S11" s="522"/>
      <c r="T11" s="522"/>
      <c r="U11" s="522"/>
      <c r="V11" s="523"/>
      <c r="W11" s="452"/>
      <c r="X11" s="453"/>
      <c r="Y11" s="453"/>
      <c r="Z11" s="453"/>
      <c r="AA11" s="453"/>
      <c r="AB11" s="453"/>
      <c r="AC11" s="453"/>
      <c r="AD11" s="453"/>
      <c r="AE11" s="453"/>
      <c r="AF11" s="453"/>
      <c r="AG11" s="453"/>
      <c r="AH11" s="453"/>
      <c r="AI11" s="453"/>
      <c r="AJ11" s="453"/>
      <c r="AK11" s="453"/>
      <c r="AL11" s="456"/>
      <c r="AM11" s="493" t="s">
        <v>126</v>
      </c>
      <c r="AN11" s="494"/>
      <c r="AO11" s="494"/>
      <c r="AP11" s="494"/>
      <c r="AQ11" s="494"/>
      <c r="AR11" s="494"/>
      <c r="AS11" s="494"/>
      <c r="AT11" s="495"/>
      <c r="AU11" s="496" t="s">
        <v>109</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129</v>
      </c>
      <c r="DC11" s="505"/>
      <c r="DD11" s="505"/>
      <c r="DE11" s="505"/>
      <c r="DF11" s="505"/>
      <c r="DG11" s="505"/>
      <c r="DH11" s="505"/>
      <c r="DI11" s="506"/>
      <c r="DJ11" s="183"/>
      <c r="DK11" s="183"/>
      <c r="DL11" s="183"/>
      <c r="DM11" s="183"/>
      <c r="DN11" s="183"/>
      <c r="DO11" s="183"/>
    </row>
    <row r="12" spans="1:119" ht="18.75" customHeight="1" x14ac:dyDescent="0.15">
      <c r="A12" s="184"/>
      <c r="B12" s="524" t="s">
        <v>130</v>
      </c>
      <c r="C12" s="525"/>
      <c r="D12" s="525"/>
      <c r="E12" s="525"/>
      <c r="F12" s="525"/>
      <c r="G12" s="525"/>
      <c r="H12" s="525"/>
      <c r="I12" s="525"/>
      <c r="J12" s="525"/>
      <c r="K12" s="526"/>
      <c r="L12" s="533" t="s">
        <v>131</v>
      </c>
      <c r="M12" s="534"/>
      <c r="N12" s="534"/>
      <c r="O12" s="534"/>
      <c r="P12" s="534"/>
      <c r="Q12" s="535"/>
      <c r="R12" s="536">
        <v>8253</v>
      </c>
      <c r="S12" s="537"/>
      <c r="T12" s="537"/>
      <c r="U12" s="537"/>
      <c r="V12" s="538"/>
      <c r="W12" s="539" t="s">
        <v>1</v>
      </c>
      <c r="X12" s="497"/>
      <c r="Y12" s="497"/>
      <c r="Z12" s="497"/>
      <c r="AA12" s="497"/>
      <c r="AB12" s="540"/>
      <c r="AC12" s="496" t="s">
        <v>132</v>
      </c>
      <c r="AD12" s="497"/>
      <c r="AE12" s="497"/>
      <c r="AF12" s="497"/>
      <c r="AG12" s="540"/>
      <c r="AH12" s="496" t="s">
        <v>133</v>
      </c>
      <c r="AI12" s="497"/>
      <c r="AJ12" s="497"/>
      <c r="AK12" s="497"/>
      <c r="AL12" s="541"/>
      <c r="AM12" s="493" t="s">
        <v>134</v>
      </c>
      <c r="AN12" s="494"/>
      <c r="AO12" s="494"/>
      <c r="AP12" s="494"/>
      <c r="AQ12" s="494"/>
      <c r="AR12" s="494"/>
      <c r="AS12" s="494"/>
      <c r="AT12" s="495"/>
      <c r="AU12" s="496" t="s">
        <v>109</v>
      </c>
      <c r="AV12" s="497"/>
      <c r="AW12" s="497"/>
      <c r="AX12" s="497"/>
      <c r="AY12" s="498" t="s">
        <v>135</v>
      </c>
      <c r="AZ12" s="499"/>
      <c r="BA12" s="499"/>
      <c r="BB12" s="499"/>
      <c r="BC12" s="499"/>
      <c r="BD12" s="499"/>
      <c r="BE12" s="499"/>
      <c r="BF12" s="499"/>
      <c r="BG12" s="499"/>
      <c r="BH12" s="499"/>
      <c r="BI12" s="499"/>
      <c r="BJ12" s="499"/>
      <c r="BK12" s="499"/>
      <c r="BL12" s="499"/>
      <c r="BM12" s="500"/>
      <c r="BN12" s="464">
        <v>200000</v>
      </c>
      <c r="BO12" s="465"/>
      <c r="BP12" s="465"/>
      <c r="BQ12" s="465"/>
      <c r="BR12" s="465"/>
      <c r="BS12" s="465"/>
      <c r="BT12" s="465"/>
      <c r="BU12" s="466"/>
      <c r="BV12" s="464">
        <v>102850</v>
      </c>
      <c r="BW12" s="465"/>
      <c r="BX12" s="465"/>
      <c r="BY12" s="465"/>
      <c r="BZ12" s="465"/>
      <c r="CA12" s="465"/>
      <c r="CB12" s="465"/>
      <c r="CC12" s="466"/>
      <c r="CD12" s="467" t="s">
        <v>136</v>
      </c>
      <c r="CE12" s="468"/>
      <c r="CF12" s="468"/>
      <c r="CG12" s="468"/>
      <c r="CH12" s="468"/>
      <c r="CI12" s="468"/>
      <c r="CJ12" s="468"/>
      <c r="CK12" s="468"/>
      <c r="CL12" s="468"/>
      <c r="CM12" s="468"/>
      <c r="CN12" s="468"/>
      <c r="CO12" s="468"/>
      <c r="CP12" s="468"/>
      <c r="CQ12" s="468"/>
      <c r="CR12" s="468"/>
      <c r="CS12" s="469"/>
      <c r="CT12" s="504" t="s">
        <v>129</v>
      </c>
      <c r="CU12" s="505"/>
      <c r="CV12" s="505"/>
      <c r="CW12" s="505"/>
      <c r="CX12" s="505"/>
      <c r="CY12" s="505"/>
      <c r="CZ12" s="505"/>
      <c r="DA12" s="506"/>
      <c r="DB12" s="504" t="s">
        <v>129</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137</v>
      </c>
      <c r="N13" s="553"/>
      <c r="O13" s="553"/>
      <c r="P13" s="553"/>
      <c r="Q13" s="554"/>
      <c r="R13" s="545">
        <v>7677</v>
      </c>
      <c r="S13" s="546"/>
      <c r="T13" s="546"/>
      <c r="U13" s="546"/>
      <c r="V13" s="547"/>
      <c r="W13" s="480" t="s">
        <v>138</v>
      </c>
      <c r="X13" s="481"/>
      <c r="Y13" s="481"/>
      <c r="Z13" s="481"/>
      <c r="AA13" s="481"/>
      <c r="AB13" s="471"/>
      <c r="AC13" s="515">
        <v>127</v>
      </c>
      <c r="AD13" s="516"/>
      <c r="AE13" s="516"/>
      <c r="AF13" s="516"/>
      <c r="AG13" s="555"/>
      <c r="AH13" s="515">
        <v>143</v>
      </c>
      <c r="AI13" s="516"/>
      <c r="AJ13" s="516"/>
      <c r="AK13" s="516"/>
      <c r="AL13" s="517"/>
      <c r="AM13" s="493" t="s">
        <v>139</v>
      </c>
      <c r="AN13" s="494"/>
      <c r="AO13" s="494"/>
      <c r="AP13" s="494"/>
      <c r="AQ13" s="494"/>
      <c r="AR13" s="494"/>
      <c r="AS13" s="494"/>
      <c r="AT13" s="495"/>
      <c r="AU13" s="496" t="s">
        <v>140</v>
      </c>
      <c r="AV13" s="497"/>
      <c r="AW13" s="497"/>
      <c r="AX13" s="497"/>
      <c r="AY13" s="498" t="s">
        <v>141</v>
      </c>
      <c r="AZ13" s="499"/>
      <c r="BA13" s="499"/>
      <c r="BB13" s="499"/>
      <c r="BC13" s="499"/>
      <c r="BD13" s="499"/>
      <c r="BE13" s="499"/>
      <c r="BF13" s="499"/>
      <c r="BG13" s="499"/>
      <c r="BH13" s="499"/>
      <c r="BI13" s="499"/>
      <c r="BJ13" s="499"/>
      <c r="BK13" s="499"/>
      <c r="BL13" s="499"/>
      <c r="BM13" s="500"/>
      <c r="BN13" s="464">
        <v>-172092</v>
      </c>
      <c r="BO13" s="465"/>
      <c r="BP13" s="465"/>
      <c r="BQ13" s="465"/>
      <c r="BR13" s="465"/>
      <c r="BS13" s="465"/>
      <c r="BT13" s="465"/>
      <c r="BU13" s="466"/>
      <c r="BV13" s="464">
        <v>-140078</v>
      </c>
      <c r="BW13" s="465"/>
      <c r="BX13" s="465"/>
      <c r="BY13" s="465"/>
      <c r="BZ13" s="465"/>
      <c r="CA13" s="465"/>
      <c r="CB13" s="465"/>
      <c r="CC13" s="466"/>
      <c r="CD13" s="467" t="s">
        <v>142</v>
      </c>
      <c r="CE13" s="468"/>
      <c r="CF13" s="468"/>
      <c r="CG13" s="468"/>
      <c r="CH13" s="468"/>
      <c r="CI13" s="468"/>
      <c r="CJ13" s="468"/>
      <c r="CK13" s="468"/>
      <c r="CL13" s="468"/>
      <c r="CM13" s="468"/>
      <c r="CN13" s="468"/>
      <c r="CO13" s="468"/>
      <c r="CP13" s="468"/>
      <c r="CQ13" s="468"/>
      <c r="CR13" s="468"/>
      <c r="CS13" s="469"/>
      <c r="CT13" s="461">
        <v>2.2000000000000002</v>
      </c>
      <c r="CU13" s="462"/>
      <c r="CV13" s="462"/>
      <c r="CW13" s="462"/>
      <c r="CX13" s="462"/>
      <c r="CY13" s="462"/>
      <c r="CZ13" s="462"/>
      <c r="DA13" s="463"/>
      <c r="DB13" s="461">
        <v>3.7</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143</v>
      </c>
      <c r="M14" s="543"/>
      <c r="N14" s="543"/>
      <c r="O14" s="543"/>
      <c r="P14" s="543"/>
      <c r="Q14" s="544"/>
      <c r="R14" s="545">
        <v>8195</v>
      </c>
      <c r="S14" s="546"/>
      <c r="T14" s="546"/>
      <c r="U14" s="546"/>
      <c r="V14" s="547"/>
      <c r="W14" s="454"/>
      <c r="X14" s="455"/>
      <c r="Y14" s="455"/>
      <c r="Z14" s="455"/>
      <c r="AA14" s="455"/>
      <c r="AB14" s="444"/>
      <c r="AC14" s="548">
        <v>3.2</v>
      </c>
      <c r="AD14" s="549"/>
      <c r="AE14" s="549"/>
      <c r="AF14" s="549"/>
      <c r="AG14" s="550"/>
      <c r="AH14" s="548">
        <v>3.4</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144</v>
      </c>
      <c r="CE14" s="557"/>
      <c r="CF14" s="557"/>
      <c r="CG14" s="557"/>
      <c r="CH14" s="557"/>
      <c r="CI14" s="557"/>
      <c r="CJ14" s="557"/>
      <c r="CK14" s="557"/>
      <c r="CL14" s="557"/>
      <c r="CM14" s="557"/>
      <c r="CN14" s="557"/>
      <c r="CO14" s="557"/>
      <c r="CP14" s="557"/>
      <c r="CQ14" s="557"/>
      <c r="CR14" s="557"/>
      <c r="CS14" s="558"/>
      <c r="CT14" s="559" t="s">
        <v>129</v>
      </c>
      <c r="CU14" s="560"/>
      <c r="CV14" s="560"/>
      <c r="CW14" s="560"/>
      <c r="CX14" s="560"/>
      <c r="CY14" s="560"/>
      <c r="CZ14" s="560"/>
      <c r="DA14" s="561"/>
      <c r="DB14" s="559" t="s">
        <v>129</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137</v>
      </c>
      <c r="N15" s="553"/>
      <c r="O15" s="553"/>
      <c r="P15" s="553"/>
      <c r="Q15" s="554"/>
      <c r="R15" s="545">
        <v>7644</v>
      </c>
      <c r="S15" s="546"/>
      <c r="T15" s="546"/>
      <c r="U15" s="546"/>
      <c r="V15" s="547"/>
      <c r="W15" s="480" t="s">
        <v>145</v>
      </c>
      <c r="X15" s="481"/>
      <c r="Y15" s="481"/>
      <c r="Z15" s="481"/>
      <c r="AA15" s="481"/>
      <c r="AB15" s="471"/>
      <c r="AC15" s="515">
        <v>1748</v>
      </c>
      <c r="AD15" s="516"/>
      <c r="AE15" s="516"/>
      <c r="AF15" s="516"/>
      <c r="AG15" s="555"/>
      <c r="AH15" s="515">
        <v>1906</v>
      </c>
      <c r="AI15" s="516"/>
      <c r="AJ15" s="516"/>
      <c r="AK15" s="516"/>
      <c r="AL15" s="517"/>
      <c r="AM15" s="493"/>
      <c r="AN15" s="494"/>
      <c r="AO15" s="494"/>
      <c r="AP15" s="494"/>
      <c r="AQ15" s="494"/>
      <c r="AR15" s="494"/>
      <c r="AS15" s="494"/>
      <c r="AT15" s="495"/>
      <c r="AU15" s="496"/>
      <c r="AV15" s="497"/>
      <c r="AW15" s="497"/>
      <c r="AX15" s="497"/>
      <c r="AY15" s="424" t="s">
        <v>146</v>
      </c>
      <c r="AZ15" s="425"/>
      <c r="BA15" s="425"/>
      <c r="BB15" s="425"/>
      <c r="BC15" s="425"/>
      <c r="BD15" s="425"/>
      <c r="BE15" s="425"/>
      <c r="BF15" s="425"/>
      <c r="BG15" s="425"/>
      <c r="BH15" s="425"/>
      <c r="BI15" s="425"/>
      <c r="BJ15" s="425"/>
      <c r="BK15" s="425"/>
      <c r="BL15" s="425"/>
      <c r="BM15" s="426"/>
      <c r="BN15" s="427">
        <v>1090948</v>
      </c>
      <c r="BO15" s="428"/>
      <c r="BP15" s="428"/>
      <c r="BQ15" s="428"/>
      <c r="BR15" s="428"/>
      <c r="BS15" s="428"/>
      <c r="BT15" s="428"/>
      <c r="BU15" s="429"/>
      <c r="BV15" s="427">
        <v>1070215</v>
      </c>
      <c r="BW15" s="428"/>
      <c r="BX15" s="428"/>
      <c r="BY15" s="428"/>
      <c r="BZ15" s="428"/>
      <c r="CA15" s="428"/>
      <c r="CB15" s="428"/>
      <c r="CC15" s="429"/>
      <c r="CD15" s="562" t="s">
        <v>147</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148</v>
      </c>
      <c r="M16" s="573"/>
      <c r="N16" s="573"/>
      <c r="O16" s="573"/>
      <c r="P16" s="573"/>
      <c r="Q16" s="574"/>
      <c r="R16" s="565" t="s">
        <v>149</v>
      </c>
      <c r="S16" s="566"/>
      <c r="T16" s="566"/>
      <c r="U16" s="566"/>
      <c r="V16" s="567"/>
      <c r="W16" s="454"/>
      <c r="X16" s="455"/>
      <c r="Y16" s="455"/>
      <c r="Z16" s="455"/>
      <c r="AA16" s="455"/>
      <c r="AB16" s="444"/>
      <c r="AC16" s="548">
        <v>44.1</v>
      </c>
      <c r="AD16" s="549"/>
      <c r="AE16" s="549"/>
      <c r="AF16" s="549"/>
      <c r="AG16" s="550"/>
      <c r="AH16" s="548">
        <v>45.3</v>
      </c>
      <c r="AI16" s="549"/>
      <c r="AJ16" s="549"/>
      <c r="AK16" s="549"/>
      <c r="AL16" s="551"/>
      <c r="AM16" s="493"/>
      <c r="AN16" s="494"/>
      <c r="AO16" s="494"/>
      <c r="AP16" s="494"/>
      <c r="AQ16" s="494"/>
      <c r="AR16" s="494"/>
      <c r="AS16" s="494"/>
      <c r="AT16" s="495"/>
      <c r="AU16" s="496"/>
      <c r="AV16" s="497"/>
      <c r="AW16" s="497"/>
      <c r="AX16" s="497"/>
      <c r="AY16" s="498" t="s">
        <v>150</v>
      </c>
      <c r="AZ16" s="499"/>
      <c r="BA16" s="499"/>
      <c r="BB16" s="499"/>
      <c r="BC16" s="499"/>
      <c r="BD16" s="499"/>
      <c r="BE16" s="499"/>
      <c r="BF16" s="499"/>
      <c r="BG16" s="499"/>
      <c r="BH16" s="499"/>
      <c r="BI16" s="499"/>
      <c r="BJ16" s="499"/>
      <c r="BK16" s="499"/>
      <c r="BL16" s="499"/>
      <c r="BM16" s="500"/>
      <c r="BN16" s="464">
        <v>1788940</v>
      </c>
      <c r="BO16" s="465"/>
      <c r="BP16" s="465"/>
      <c r="BQ16" s="465"/>
      <c r="BR16" s="465"/>
      <c r="BS16" s="465"/>
      <c r="BT16" s="465"/>
      <c r="BU16" s="466"/>
      <c r="BV16" s="464">
        <v>1770237</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151</v>
      </c>
      <c r="N17" s="569"/>
      <c r="O17" s="569"/>
      <c r="P17" s="569"/>
      <c r="Q17" s="570"/>
      <c r="R17" s="565" t="s">
        <v>152</v>
      </c>
      <c r="S17" s="566"/>
      <c r="T17" s="566"/>
      <c r="U17" s="566"/>
      <c r="V17" s="567"/>
      <c r="W17" s="480" t="s">
        <v>153</v>
      </c>
      <c r="X17" s="481"/>
      <c r="Y17" s="481"/>
      <c r="Z17" s="481"/>
      <c r="AA17" s="481"/>
      <c r="AB17" s="471"/>
      <c r="AC17" s="515">
        <v>2092</v>
      </c>
      <c r="AD17" s="516"/>
      <c r="AE17" s="516"/>
      <c r="AF17" s="516"/>
      <c r="AG17" s="555"/>
      <c r="AH17" s="515">
        <v>2157</v>
      </c>
      <c r="AI17" s="516"/>
      <c r="AJ17" s="516"/>
      <c r="AK17" s="516"/>
      <c r="AL17" s="517"/>
      <c r="AM17" s="493"/>
      <c r="AN17" s="494"/>
      <c r="AO17" s="494"/>
      <c r="AP17" s="494"/>
      <c r="AQ17" s="494"/>
      <c r="AR17" s="494"/>
      <c r="AS17" s="494"/>
      <c r="AT17" s="495"/>
      <c r="AU17" s="496"/>
      <c r="AV17" s="497"/>
      <c r="AW17" s="497"/>
      <c r="AX17" s="497"/>
      <c r="AY17" s="498" t="s">
        <v>154</v>
      </c>
      <c r="AZ17" s="499"/>
      <c r="BA17" s="499"/>
      <c r="BB17" s="499"/>
      <c r="BC17" s="499"/>
      <c r="BD17" s="499"/>
      <c r="BE17" s="499"/>
      <c r="BF17" s="499"/>
      <c r="BG17" s="499"/>
      <c r="BH17" s="499"/>
      <c r="BI17" s="499"/>
      <c r="BJ17" s="499"/>
      <c r="BK17" s="499"/>
      <c r="BL17" s="499"/>
      <c r="BM17" s="500"/>
      <c r="BN17" s="464">
        <v>1387582</v>
      </c>
      <c r="BO17" s="465"/>
      <c r="BP17" s="465"/>
      <c r="BQ17" s="465"/>
      <c r="BR17" s="465"/>
      <c r="BS17" s="465"/>
      <c r="BT17" s="465"/>
      <c r="BU17" s="466"/>
      <c r="BV17" s="464">
        <v>1360290</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155</v>
      </c>
      <c r="C18" s="507"/>
      <c r="D18" s="507"/>
      <c r="E18" s="576"/>
      <c r="F18" s="576"/>
      <c r="G18" s="576"/>
      <c r="H18" s="576"/>
      <c r="I18" s="576"/>
      <c r="J18" s="576"/>
      <c r="K18" s="576"/>
      <c r="L18" s="577">
        <v>12.87</v>
      </c>
      <c r="M18" s="577"/>
      <c r="N18" s="577"/>
      <c r="O18" s="577"/>
      <c r="P18" s="577"/>
      <c r="Q18" s="577"/>
      <c r="R18" s="578"/>
      <c r="S18" s="578"/>
      <c r="T18" s="578"/>
      <c r="U18" s="578"/>
      <c r="V18" s="579"/>
      <c r="W18" s="482"/>
      <c r="X18" s="483"/>
      <c r="Y18" s="483"/>
      <c r="Z18" s="483"/>
      <c r="AA18" s="483"/>
      <c r="AB18" s="474"/>
      <c r="AC18" s="580">
        <v>52.7</v>
      </c>
      <c r="AD18" s="581"/>
      <c r="AE18" s="581"/>
      <c r="AF18" s="581"/>
      <c r="AG18" s="582"/>
      <c r="AH18" s="580">
        <v>51.3</v>
      </c>
      <c r="AI18" s="581"/>
      <c r="AJ18" s="581"/>
      <c r="AK18" s="581"/>
      <c r="AL18" s="583"/>
      <c r="AM18" s="493"/>
      <c r="AN18" s="494"/>
      <c r="AO18" s="494"/>
      <c r="AP18" s="494"/>
      <c r="AQ18" s="494"/>
      <c r="AR18" s="494"/>
      <c r="AS18" s="494"/>
      <c r="AT18" s="495"/>
      <c r="AU18" s="496"/>
      <c r="AV18" s="497"/>
      <c r="AW18" s="497"/>
      <c r="AX18" s="497"/>
      <c r="AY18" s="498" t="s">
        <v>156</v>
      </c>
      <c r="AZ18" s="499"/>
      <c r="BA18" s="499"/>
      <c r="BB18" s="499"/>
      <c r="BC18" s="499"/>
      <c r="BD18" s="499"/>
      <c r="BE18" s="499"/>
      <c r="BF18" s="499"/>
      <c r="BG18" s="499"/>
      <c r="BH18" s="499"/>
      <c r="BI18" s="499"/>
      <c r="BJ18" s="499"/>
      <c r="BK18" s="499"/>
      <c r="BL18" s="499"/>
      <c r="BM18" s="500"/>
      <c r="BN18" s="464">
        <v>1994648</v>
      </c>
      <c r="BO18" s="465"/>
      <c r="BP18" s="465"/>
      <c r="BQ18" s="465"/>
      <c r="BR18" s="465"/>
      <c r="BS18" s="465"/>
      <c r="BT18" s="465"/>
      <c r="BU18" s="466"/>
      <c r="BV18" s="464">
        <v>2002457</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157</v>
      </c>
      <c r="C19" s="507"/>
      <c r="D19" s="507"/>
      <c r="E19" s="576"/>
      <c r="F19" s="576"/>
      <c r="G19" s="576"/>
      <c r="H19" s="576"/>
      <c r="I19" s="576"/>
      <c r="J19" s="576"/>
      <c r="K19" s="576"/>
      <c r="L19" s="584">
        <v>637</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158</v>
      </c>
      <c r="AZ19" s="499"/>
      <c r="BA19" s="499"/>
      <c r="BB19" s="499"/>
      <c r="BC19" s="499"/>
      <c r="BD19" s="499"/>
      <c r="BE19" s="499"/>
      <c r="BF19" s="499"/>
      <c r="BG19" s="499"/>
      <c r="BH19" s="499"/>
      <c r="BI19" s="499"/>
      <c r="BJ19" s="499"/>
      <c r="BK19" s="499"/>
      <c r="BL19" s="499"/>
      <c r="BM19" s="500"/>
      <c r="BN19" s="464">
        <v>2711762</v>
      </c>
      <c r="BO19" s="465"/>
      <c r="BP19" s="465"/>
      <c r="BQ19" s="465"/>
      <c r="BR19" s="465"/>
      <c r="BS19" s="465"/>
      <c r="BT19" s="465"/>
      <c r="BU19" s="466"/>
      <c r="BV19" s="464">
        <v>2546066</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159</v>
      </c>
      <c r="C20" s="507"/>
      <c r="D20" s="507"/>
      <c r="E20" s="576"/>
      <c r="F20" s="576"/>
      <c r="G20" s="576"/>
      <c r="H20" s="576"/>
      <c r="I20" s="576"/>
      <c r="J20" s="576"/>
      <c r="K20" s="576"/>
      <c r="L20" s="584">
        <v>3111</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160</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161</v>
      </c>
      <c r="C22" s="599"/>
      <c r="D22" s="600"/>
      <c r="E22" s="476" t="s">
        <v>1</v>
      </c>
      <c r="F22" s="481"/>
      <c r="G22" s="481"/>
      <c r="H22" s="481"/>
      <c r="I22" s="481"/>
      <c r="J22" s="481"/>
      <c r="K22" s="471"/>
      <c r="L22" s="476" t="s">
        <v>162</v>
      </c>
      <c r="M22" s="481"/>
      <c r="N22" s="481"/>
      <c r="O22" s="481"/>
      <c r="P22" s="471"/>
      <c r="Q22" s="607" t="s">
        <v>163</v>
      </c>
      <c r="R22" s="608"/>
      <c r="S22" s="608"/>
      <c r="T22" s="608"/>
      <c r="U22" s="608"/>
      <c r="V22" s="609"/>
      <c r="W22" s="613" t="s">
        <v>164</v>
      </c>
      <c r="X22" s="599"/>
      <c r="Y22" s="600"/>
      <c r="Z22" s="476" t="s">
        <v>1</v>
      </c>
      <c r="AA22" s="481"/>
      <c r="AB22" s="481"/>
      <c r="AC22" s="481"/>
      <c r="AD22" s="481"/>
      <c r="AE22" s="481"/>
      <c r="AF22" s="481"/>
      <c r="AG22" s="471"/>
      <c r="AH22" s="626" t="s">
        <v>165</v>
      </c>
      <c r="AI22" s="481"/>
      <c r="AJ22" s="481"/>
      <c r="AK22" s="481"/>
      <c r="AL22" s="471"/>
      <c r="AM22" s="626" t="s">
        <v>166</v>
      </c>
      <c r="AN22" s="627"/>
      <c r="AO22" s="627"/>
      <c r="AP22" s="627"/>
      <c r="AQ22" s="627"/>
      <c r="AR22" s="628"/>
      <c r="AS22" s="607" t="s">
        <v>163</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167</v>
      </c>
      <c r="AZ23" s="425"/>
      <c r="BA23" s="425"/>
      <c r="BB23" s="425"/>
      <c r="BC23" s="425"/>
      <c r="BD23" s="425"/>
      <c r="BE23" s="425"/>
      <c r="BF23" s="425"/>
      <c r="BG23" s="425"/>
      <c r="BH23" s="425"/>
      <c r="BI23" s="425"/>
      <c r="BJ23" s="425"/>
      <c r="BK23" s="425"/>
      <c r="BL23" s="425"/>
      <c r="BM23" s="426"/>
      <c r="BN23" s="464">
        <v>2701576</v>
      </c>
      <c r="BO23" s="465"/>
      <c r="BP23" s="465"/>
      <c r="BQ23" s="465"/>
      <c r="BR23" s="465"/>
      <c r="BS23" s="465"/>
      <c r="BT23" s="465"/>
      <c r="BU23" s="466"/>
      <c r="BV23" s="464">
        <v>2709876</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168</v>
      </c>
      <c r="F24" s="494"/>
      <c r="G24" s="494"/>
      <c r="H24" s="494"/>
      <c r="I24" s="494"/>
      <c r="J24" s="494"/>
      <c r="K24" s="495"/>
      <c r="L24" s="515">
        <v>1</v>
      </c>
      <c r="M24" s="516"/>
      <c r="N24" s="516"/>
      <c r="O24" s="516"/>
      <c r="P24" s="555"/>
      <c r="Q24" s="515">
        <v>6750</v>
      </c>
      <c r="R24" s="516"/>
      <c r="S24" s="516"/>
      <c r="T24" s="516"/>
      <c r="U24" s="516"/>
      <c r="V24" s="555"/>
      <c r="W24" s="614"/>
      <c r="X24" s="602"/>
      <c r="Y24" s="603"/>
      <c r="Z24" s="514" t="s">
        <v>169</v>
      </c>
      <c r="AA24" s="494"/>
      <c r="AB24" s="494"/>
      <c r="AC24" s="494"/>
      <c r="AD24" s="494"/>
      <c r="AE24" s="494"/>
      <c r="AF24" s="494"/>
      <c r="AG24" s="495"/>
      <c r="AH24" s="515">
        <v>64</v>
      </c>
      <c r="AI24" s="516"/>
      <c r="AJ24" s="516"/>
      <c r="AK24" s="516"/>
      <c r="AL24" s="555"/>
      <c r="AM24" s="515">
        <v>189504</v>
      </c>
      <c r="AN24" s="516"/>
      <c r="AO24" s="516"/>
      <c r="AP24" s="516"/>
      <c r="AQ24" s="516"/>
      <c r="AR24" s="555"/>
      <c r="AS24" s="515">
        <v>2961</v>
      </c>
      <c r="AT24" s="516"/>
      <c r="AU24" s="516"/>
      <c r="AV24" s="516"/>
      <c r="AW24" s="516"/>
      <c r="AX24" s="517"/>
      <c r="AY24" s="634" t="s">
        <v>170</v>
      </c>
      <c r="AZ24" s="635"/>
      <c r="BA24" s="635"/>
      <c r="BB24" s="635"/>
      <c r="BC24" s="635"/>
      <c r="BD24" s="635"/>
      <c r="BE24" s="635"/>
      <c r="BF24" s="635"/>
      <c r="BG24" s="635"/>
      <c r="BH24" s="635"/>
      <c r="BI24" s="635"/>
      <c r="BJ24" s="635"/>
      <c r="BK24" s="635"/>
      <c r="BL24" s="635"/>
      <c r="BM24" s="636"/>
      <c r="BN24" s="464">
        <v>2398483</v>
      </c>
      <c r="BO24" s="465"/>
      <c r="BP24" s="465"/>
      <c r="BQ24" s="465"/>
      <c r="BR24" s="465"/>
      <c r="BS24" s="465"/>
      <c r="BT24" s="465"/>
      <c r="BU24" s="466"/>
      <c r="BV24" s="464">
        <v>2366573</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171</v>
      </c>
      <c r="F25" s="494"/>
      <c r="G25" s="494"/>
      <c r="H25" s="494"/>
      <c r="I25" s="494"/>
      <c r="J25" s="494"/>
      <c r="K25" s="495"/>
      <c r="L25" s="515">
        <v>1</v>
      </c>
      <c r="M25" s="516"/>
      <c r="N25" s="516"/>
      <c r="O25" s="516"/>
      <c r="P25" s="555"/>
      <c r="Q25" s="515">
        <v>5900</v>
      </c>
      <c r="R25" s="516"/>
      <c r="S25" s="516"/>
      <c r="T25" s="516"/>
      <c r="U25" s="516"/>
      <c r="V25" s="555"/>
      <c r="W25" s="614"/>
      <c r="X25" s="602"/>
      <c r="Y25" s="603"/>
      <c r="Z25" s="514" t="s">
        <v>172</v>
      </c>
      <c r="AA25" s="494"/>
      <c r="AB25" s="494"/>
      <c r="AC25" s="494"/>
      <c r="AD25" s="494"/>
      <c r="AE25" s="494"/>
      <c r="AF25" s="494"/>
      <c r="AG25" s="495"/>
      <c r="AH25" s="515" t="s">
        <v>173</v>
      </c>
      <c r="AI25" s="516"/>
      <c r="AJ25" s="516"/>
      <c r="AK25" s="516"/>
      <c r="AL25" s="555"/>
      <c r="AM25" s="515" t="s">
        <v>173</v>
      </c>
      <c r="AN25" s="516"/>
      <c r="AO25" s="516"/>
      <c r="AP25" s="516"/>
      <c r="AQ25" s="516"/>
      <c r="AR25" s="555"/>
      <c r="AS25" s="515" t="s">
        <v>174</v>
      </c>
      <c r="AT25" s="516"/>
      <c r="AU25" s="516"/>
      <c r="AV25" s="516"/>
      <c r="AW25" s="516"/>
      <c r="AX25" s="517"/>
      <c r="AY25" s="424" t="s">
        <v>175</v>
      </c>
      <c r="AZ25" s="425"/>
      <c r="BA25" s="425"/>
      <c r="BB25" s="425"/>
      <c r="BC25" s="425"/>
      <c r="BD25" s="425"/>
      <c r="BE25" s="425"/>
      <c r="BF25" s="425"/>
      <c r="BG25" s="425"/>
      <c r="BH25" s="425"/>
      <c r="BI25" s="425"/>
      <c r="BJ25" s="425"/>
      <c r="BK25" s="425"/>
      <c r="BL25" s="425"/>
      <c r="BM25" s="426"/>
      <c r="BN25" s="427">
        <v>3456</v>
      </c>
      <c r="BO25" s="428"/>
      <c r="BP25" s="428"/>
      <c r="BQ25" s="428"/>
      <c r="BR25" s="428"/>
      <c r="BS25" s="428"/>
      <c r="BT25" s="428"/>
      <c r="BU25" s="429"/>
      <c r="BV25" s="427">
        <v>31286</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176</v>
      </c>
      <c r="F26" s="494"/>
      <c r="G26" s="494"/>
      <c r="H26" s="494"/>
      <c r="I26" s="494"/>
      <c r="J26" s="494"/>
      <c r="K26" s="495"/>
      <c r="L26" s="515">
        <v>1</v>
      </c>
      <c r="M26" s="516"/>
      <c r="N26" s="516"/>
      <c r="O26" s="516"/>
      <c r="P26" s="555"/>
      <c r="Q26" s="515">
        <v>5320</v>
      </c>
      <c r="R26" s="516"/>
      <c r="S26" s="516"/>
      <c r="T26" s="516"/>
      <c r="U26" s="516"/>
      <c r="V26" s="555"/>
      <c r="W26" s="614"/>
      <c r="X26" s="602"/>
      <c r="Y26" s="603"/>
      <c r="Z26" s="514" t="s">
        <v>177</v>
      </c>
      <c r="AA26" s="624"/>
      <c r="AB26" s="624"/>
      <c r="AC26" s="624"/>
      <c r="AD26" s="624"/>
      <c r="AE26" s="624"/>
      <c r="AF26" s="624"/>
      <c r="AG26" s="625"/>
      <c r="AH26" s="515">
        <v>1</v>
      </c>
      <c r="AI26" s="516"/>
      <c r="AJ26" s="516"/>
      <c r="AK26" s="516"/>
      <c r="AL26" s="555"/>
      <c r="AM26" s="515" t="s">
        <v>178</v>
      </c>
      <c r="AN26" s="516"/>
      <c r="AO26" s="516"/>
      <c r="AP26" s="516"/>
      <c r="AQ26" s="516"/>
      <c r="AR26" s="555"/>
      <c r="AS26" s="515" t="s">
        <v>179</v>
      </c>
      <c r="AT26" s="516"/>
      <c r="AU26" s="516"/>
      <c r="AV26" s="516"/>
      <c r="AW26" s="516"/>
      <c r="AX26" s="517"/>
      <c r="AY26" s="467" t="s">
        <v>180</v>
      </c>
      <c r="AZ26" s="468"/>
      <c r="BA26" s="468"/>
      <c r="BB26" s="468"/>
      <c r="BC26" s="468"/>
      <c r="BD26" s="468"/>
      <c r="BE26" s="468"/>
      <c r="BF26" s="468"/>
      <c r="BG26" s="468"/>
      <c r="BH26" s="468"/>
      <c r="BI26" s="468"/>
      <c r="BJ26" s="468"/>
      <c r="BK26" s="468"/>
      <c r="BL26" s="468"/>
      <c r="BM26" s="469"/>
      <c r="BN26" s="464" t="s">
        <v>129</v>
      </c>
      <c r="BO26" s="465"/>
      <c r="BP26" s="465"/>
      <c r="BQ26" s="465"/>
      <c r="BR26" s="465"/>
      <c r="BS26" s="465"/>
      <c r="BT26" s="465"/>
      <c r="BU26" s="466"/>
      <c r="BV26" s="464" t="s">
        <v>173</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181</v>
      </c>
      <c r="F27" s="494"/>
      <c r="G27" s="494"/>
      <c r="H27" s="494"/>
      <c r="I27" s="494"/>
      <c r="J27" s="494"/>
      <c r="K27" s="495"/>
      <c r="L27" s="515">
        <v>1</v>
      </c>
      <c r="M27" s="516"/>
      <c r="N27" s="516"/>
      <c r="O27" s="516"/>
      <c r="P27" s="555"/>
      <c r="Q27" s="515">
        <v>2800</v>
      </c>
      <c r="R27" s="516"/>
      <c r="S27" s="516"/>
      <c r="T27" s="516"/>
      <c r="U27" s="516"/>
      <c r="V27" s="555"/>
      <c r="W27" s="614"/>
      <c r="X27" s="602"/>
      <c r="Y27" s="603"/>
      <c r="Z27" s="514" t="s">
        <v>182</v>
      </c>
      <c r="AA27" s="494"/>
      <c r="AB27" s="494"/>
      <c r="AC27" s="494"/>
      <c r="AD27" s="494"/>
      <c r="AE27" s="494"/>
      <c r="AF27" s="494"/>
      <c r="AG27" s="495"/>
      <c r="AH27" s="515">
        <v>5</v>
      </c>
      <c r="AI27" s="516"/>
      <c r="AJ27" s="516"/>
      <c r="AK27" s="516"/>
      <c r="AL27" s="555"/>
      <c r="AM27" s="515">
        <v>12155</v>
      </c>
      <c r="AN27" s="516"/>
      <c r="AO27" s="516"/>
      <c r="AP27" s="516"/>
      <c r="AQ27" s="516"/>
      <c r="AR27" s="555"/>
      <c r="AS27" s="515">
        <v>2431</v>
      </c>
      <c r="AT27" s="516"/>
      <c r="AU27" s="516"/>
      <c r="AV27" s="516"/>
      <c r="AW27" s="516"/>
      <c r="AX27" s="517"/>
      <c r="AY27" s="556" t="s">
        <v>183</v>
      </c>
      <c r="AZ27" s="557"/>
      <c r="BA27" s="557"/>
      <c r="BB27" s="557"/>
      <c r="BC27" s="557"/>
      <c r="BD27" s="557"/>
      <c r="BE27" s="557"/>
      <c r="BF27" s="557"/>
      <c r="BG27" s="557"/>
      <c r="BH27" s="557"/>
      <c r="BI27" s="557"/>
      <c r="BJ27" s="557"/>
      <c r="BK27" s="557"/>
      <c r="BL27" s="557"/>
      <c r="BM27" s="558"/>
      <c r="BN27" s="637" t="s">
        <v>173</v>
      </c>
      <c r="BO27" s="638"/>
      <c r="BP27" s="638"/>
      <c r="BQ27" s="638"/>
      <c r="BR27" s="638"/>
      <c r="BS27" s="638"/>
      <c r="BT27" s="638"/>
      <c r="BU27" s="639"/>
      <c r="BV27" s="637" t="s">
        <v>173</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184</v>
      </c>
      <c r="F28" s="494"/>
      <c r="G28" s="494"/>
      <c r="H28" s="494"/>
      <c r="I28" s="494"/>
      <c r="J28" s="494"/>
      <c r="K28" s="495"/>
      <c r="L28" s="515">
        <v>1</v>
      </c>
      <c r="M28" s="516"/>
      <c r="N28" s="516"/>
      <c r="O28" s="516"/>
      <c r="P28" s="555"/>
      <c r="Q28" s="515">
        <v>2100</v>
      </c>
      <c r="R28" s="516"/>
      <c r="S28" s="516"/>
      <c r="T28" s="516"/>
      <c r="U28" s="516"/>
      <c r="V28" s="555"/>
      <c r="W28" s="614"/>
      <c r="X28" s="602"/>
      <c r="Y28" s="603"/>
      <c r="Z28" s="514" t="s">
        <v>185</v>
      </c>
      <c r="AA28" s="494"/>
      <c r="AB28" s="494"/>
      <c r="AC28" s="494"/>
      <c r="AD28" s="494"/>
      <c r="AE28" s="494"/>
      <c r="AF28" s="494"/>
      <c r="AG28" s="495"/>
      <c r="AH28" s="515" t="s">
        <v>173</v>
      </c>
      <c r="AI28" s="516"/>
      <c r="AJ28" s="516"/>
      <c r="AK28" s="516"/>
      <c r="AL28" s="555"/>
      <c r="AM28" s="515" t="s">
        <v>173</v>
      </c>
      <c r="AN28" s="516"/>
      <c r="AO28" s="516"/>
      <c r="AP28" s="516"/>
      <c r="AQ28" s="516"/>
      <c r="AR28" s="555"/>
      <c r="AS28" s="515" t="s">
        <v>174</v>
      </c>
      <c r="AT28" s="516"/>
      <c r="AU28" s="516"/>
      <c r="AV28" s="516"/>
      <c r="AW28" s="516"/>
      <c r="AX28" s="517"/>
      <c r="AY28" s="640" t="s">
        <v>186</v>
      </c>
      <c r="AZ28" s="641"/>
      <c r="BA28" s="641"/>
      <c r="BB28" s="642"/>
      <c r="BC28" s="424" t="s">
        <v>48</v>
      </c>
      <c r="BD28" s="425"/>
      <c r="BE28" s="425"/>
      <c r="BF28" s="425"/>
      <c r="BG28" s="425"/>
      <c r="BH28" s="425"/>
      <c r="BI28" s="425"/>
      <c r="BJ28" s="425"/>
      <c r="BK28" s="425"/>
      <c r="BL28" s="425"/>
      <c r="BM28" s="426"/>
      <c r="BN28" s="427">
        <v>967357</v>
      </c>
      <c r="BO28" s="428"/>
      <c r="BP28" s="428"/>
      <c r="BQ28" s="428"/>
      <c r="BR28" s="428"/>
      <c r="BS28" s="428"/>
      <c r="BT28" s="428"/>
      <c r="BU28" s="429"/>
      <c r="BV28" s="427">
        <v>1166559</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187</v>
      </c>
      <c r="F29" s="494"/>
      <c r="G29" s="494"/>
      <c r="H29" s="494"/>
      <c r="I29" s="494"/>
      <c r="J29" s="494"/>
      <c r="K29" s="495"/>
      <c r="L29" s="515">
        <v>8</v>
      </c>
      <c r="M29" s="516"/>
      <c r="N29" s="516"/>
      <c r="O29" s="516"/>
      <c r="P29" s="555"/>
      <c r="Q29" s="515">
        <v>1900</v>
      </c>
      <c r="R29" s="516"/>
      <c r="S29" s="516"/>
      <c r="T29" s="516"/>
      <c r="U29" s="516"/>
      <c r="V29" s="555"/>
      <c r="W29" s="615"/>
      <c r="X29" s="616"/>
      <c r="Y29" s="617"/>
      <c r="Z29" s="514" t="s">
        <v>188</v>
      </c>
      <c r="AA29" s="494"/>
      <c r="AB29" s="494"/>
      <c r="AC29" s="494"/>
      <c r="AD29" s="494"/>
      <c r="AE29" s="494"/>
      <c r="AF29" s="494"/>
      <c r="AG29" s="495"/>
      <c r="AH29" s="515">
        <v>69</v>
      </c>
      <c r="AI29" s="516"/>
      <c r="AJ29" s="516"/>
      <c r="AK29" s="516"/>
      <c r="AL29" s="555"/>
      <c r="AM29" s="515">
        <v>201659</v>
      </c>
      <c r="AN29" s="516"/>
      <c r="AO29" s="516"/>
      <c r="AP29" s="516"/>
      <c r="AQ29" s="516"/>
      <c r="AR29" s="555"/>
      <c r="AS29" s="515">
        <v>2923</v>
      </c>
      <c r="AT29" s="516"/>
      <c r="AU29" s="516"/>
      <c r="AV29" s="516"/>
      <c r="AW29" s="516"/>
      <c r="AX29" s="517"/>
      <c r="AY29" s="643"/>
      <c r="AZ29" s="644"/>
      <c r="BA29" s="644"/>
      <c r="BB29" s="645"/>
      <c r="BC29" s="498" t="s">
        <v>189</v>
      </c>
      <c r="BD29" s="499"/>
      <c r="BE29" s="499"/>
      <c r="BF29" s="499"/>
      <c r="BG29" s="499"/>
      <c r="BH29" s="499"/>
      <c r="BI29" s="499"/>
      <c r="BJ29" s="499"/>
      <c r="BK29" s="499"/>
      <c r="BL29" s="499"/>
      <c r="BM29" s="500"/>
      <c r="BN29" s="464">
        <v>100622</v>
      </c>
      <c r="BO29" s="465"/>
      <c r="BP29" s="465"/>
      <c r="BQ29" s="465"/>
      <c r="BR29" s="465"/>
      <c r="BS29" s="465"/>
      <c r="BT29" s="465"/>
      <c r="BU29" s="466"/>
      <c r="BV29" s="464">
        <v>100547</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190</v>
      </c>
      <c r="X30" s="622"/>
      <c r="Y30" s="622"/>
      <c r="Z30" s="622"/>
      <c r="AA30" s="622"/>
      <c r="AB30" s="622"/>
      <c r="AC30" s="622"/>
      <c r="AD30" s="622"/>
      <c r="AE30" s="622"/>
      <c r="AF30" s="622"/>
      <c r="AG30" s="623"/>
      <c r="AH30" s="580">
        <v>94.9</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591428</v>
      </c>
      <c r="BO30" s="638"/>
      <c r="BP30" s="638"/>
      <c r="BQ30" s="638"/>
      <c r="BR30" s="638"/>
      <c r="BS30" s="638"/>
      <c r="BT30" s="638"/>
      <c r="BU30" s="639"/>
      <c r="BV30" s="637">
        <v>591228</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197</v>
      </c>
      <c r="D33" s="488"/>
      <c r="E33" s="453" t="s">
        <v>198</v>
      </c>
      <c r="F33" s="453"/>
      <c r="G33" s="453"/>
      <c r="H33" s="453"/>
      <c r="I33" s="453"/>
      <c r="J33" s="453"/>
      <c r="K33" s="453"/>
      <c r="L33" s="453"/>
      <c r="M33" s="453"/>
      <c r="N33" s="453"/>
      <c r="O33" s="453"/>
      <c r="P33" s="453"/>
      <c r="Q33" s="453"/>
      <c r="R33" s="453"/>
      <c r="S33" s="453"/>
      <c r="T33" s="213"/>
      <c r="U33" s="488" t="s">
        <v>197</v>
      </c>
      <c r="V33" s="488"/>
      <c r="W33" s="453" t="s">
        <v>199</v>
      </c>
      <c r="X33" s="453"/>
      <c r="Y33" s="453"/>
      <c r="Z33" s="453"/>
      <c r="AA33" s="453"/>
      <c r="AB33" s="453"/>
      <c r="AC33" s="453"/>
      <c r="AD33" s="453"/>
      <c r="AE33" s="453"/>
      <c r="AF33" s="453"/>
      <c r="AG33" s="453"/>
      <c r="AH33" s="453"/>
      <c r="AI33" s="453"/>
      <c r="AJ33" s="453"/>
      <c r="AK33" s="453"/>
      <c r="AL33" s="213"/>
      <c r="AM33" s="488" t="s">
        <v>197</v>
      </c>
      <c r="AN33" s="488"/>
      <c r="AO33" s="453" t="s">
        <v>200</v>
      </c>
      <c r="AP33" s="453"/>
      <c r="AQ33" s="453"/>
      <c r="AR33" s="453"/>
      <c r="AS33" s="453"/>
      <c r="AT33" s="453"/>
      <c r="AU33" s="453"/>
      <c r="AV33" s="453"/>
      <c r="AW33" s="453"/>
      <c r="AX33" s="453"/>
      <c r="AY33" s="453"/>
      <c r="AZ33" s="453"/>
      <c r="BA33" s="453"/>
      <c r="BB33" s="453"/>
      <c r="BC33" s="453"/>
      <c r="BD33" s="214"/>
      <c r="BE33" s="453" t="s">
        <v>201</v>
      </c>
      <c r="BF33" s="453"/>
      <c r="BG33" s="453" t="s">
        <v>202</v>
      </c>
      <c r="BH33" s="453"/>
      <c r="BI33" s="453"/>
      <c r="BJ33" s="453"/>
      <c r="BK33" s="453"/>
      <c r="BL33" s="453"/>
      <c r="BM33" s="453"/>
      <c r="BN33" s="453"/>
      <c r="BO33" s="453"/>
      <c r="BP33" s="453"/>
      <c r="BQ33" s="453"/>
      <c r="BR33" s="453"/>
      <c r="BS33" s="453"/>
      <c r="BT33" s="453"/>
      <c r="BU33" s="453"/>
      <c r="BV33" s="214"/>
      <c r="BW33" s="488" t="s">
        <v>201</v>
      </c>
      <c r="BX33" s="488"/>
      <c r="BY33" s="453" t="s">
        <v>203</v>
      </c>
      <c r="BZ33" s="453"/>
      <c r="CA33" s="453"/>
      <c r="CB33" s="453"/>
      <c r="CC33" s="453"/>
      <c r="CD33" s="453"/>
      <c r="CE33" s="453"/>
      <c r="CF33" s="453"/>
      <c r="CG33" s="453"/>
      <c r="CH33" s="453"/>
      <c r="CI33" s="453"/>
      <c r="CJ33" s="453"/>
      <c r="CK33" s="453"/>
      <c r="CL33" s="453"/>
      <c r="CM33" s="453"/>
      <c r="CN33" s="213"/>
      <c r="CO33" s="488" t="s">
        <v>204</v>
      </c>
      <c r="CP33" s="488"/>
      <c r="CQ33" s="453" t="s">
        <v>205</v>
      </c>
      <c r="CR33" s="453"/>
      <c r="CS33" s="453"/>
      <c r="CT33" s="453"/>
      <c r="CU33" s="453"/>
      <c r="CV33" s="453"/>
      <c r="CW33" s="453"/>
      <c r="CX33" s="453"/>
      <c r="CY33" s="453"/>
      <c r="CZ33" s="453"/>
      <c r="DA33" s="453"/>
      <c r="DB33" s="453"/>
      <c r="DC33" s="453"/>
      <c r="DD33" s="453"/>
      <c r="DE33" s="453"/>
      <c r="DF33" s="213"/>
      <c r="DG33" s="649" t="s">
        <v>206</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1"/>
      <c r="AM34" s="650">
        <f>IF(AO34="","",MAX(C34:D43,U34:V43)+1)</f>
        <v>5</v>
      </c>
      <c r="AN34" s="650"/>
      <c r="AO34" s="651" t="str">
        <f>IF('各会計、関係団体の財政状況及び健全化判断比率'!B31="","",'各会計、関係団体の財政状況及び健全化判断比率'!B31)</f>
        <v>上水道事業会計</v>
      </c>
      <c r="AP34" s="651"/>
      <c r="AQ34" s="651"/>
      <c r="AR34" s="651"/>
      <c r="AS34" s="651"/>
      <c r="AT34" s="651"/>
      <c r="AU34" s="651"/>
      <c r="AV34" s="651"/>
      <c r="AW34" s="651"/>
      <c r="AX34" s="651"/>
      <c r="AY34" s="651"/>
      <c r="AZ34" s="651"/>
      <c r="BA34" s="651"/>
      <c r="BB34" s="651"/>
      <c r="BC34" s="651"/>
      <c r="BD34" s="211"/>
      <c r="BE34" s="650">
        <f>IF(BG34="","",MAX(C34:D43,U34:V43,AM34:AN43)+1)</f>
        <v>6</v>
      </c>
      <c r="BF34" s="650"/>
      <c r="BG34" s="651" t="str">
        <f>IF('各会計、関係団体の財政状況及び健全化判断比率'!B32="","",'各会計、関係団体の財政状況及び健全化判断比率'!B32)</f>
        <v>公共下水道事業特別会計</v>
      </c>
      <c r="BH34" s="651"/>
      <c r="BI34" s="651"/>
      <c r="BJ34" s="651"/>
      <c r="BK34" s="651"/>
      <c r="BL34" s="651"/>
      <c r="BM34" s="651"/>
      <c r="BN34" s="651"/>
      <c r="BO34" s="651"/>
      <c r="BP34" s="651"/>
      <c r="BQ34" s="651"/>
      <c r="BR34" s="651"/>
      <c r="BS34" s="651"/>
      <c r="BT34" s="651"/>
      <c r="BU34" s="651"/>
      <c r="BV34" s="211"/>
      <c r="BW34" s="650">
        <f>IF(BY34="","",MAX(C34:D43,U34:V43,AM34:AN43,BE34:BF43)+1)</f>
        <v>8</v>
      </c>
      <c r="BX34" s="650"/>
      <c r="BY34" s="651" t="str">
        <f>IF('各会計、関係団体の財政状況及び健全化判断比率'!B68="","",'各会計、関係団体の財政状況及び健全化判断比率'!B68)</f>
        <v>可茂衛生施設利用組合</v>
      </c>
      <c r="BZ34" s="651"/>
      <c r="CA34" s="651"/>
      <c r="CB34" s="651"/>
      <c r="CC34" s="651"/>
      <c r="CD34" s="651"/>
      <c r="CE34" s="651"/>
      <c r="CF34" s="651"/>
      <c r="CG34" s="651"/>
      <c r="CH34" s="651"/>
      <c r="CI34" s="651"/>
      <c r="CJ34" s="651"/>
      <c r="CK34" s="651"/>
      <c r="CL34" s="651"/>
      <c r="CM34" s="651"/>
      <c r="CN34" s="211"/>
      <c r="CO34" s="650" t="str">
        <f>IF(CQ34="","",MAX(C34:D43,U34:V43,AM34:AN43,BE34:BF43,BW34:BX43)+1)</f>
        <v/>
      </c>
      <c r="CP34" s="650"/>
      <c r="CQ34" s="651" t="str">
        <f>IF('各会計、関係団体の財政状況及び健全化判断比率'!BS7="","",'各会計、関係団体の財政状況及び健全化判断比率'!BS7)</f>
        <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後期高齢者医療特別会計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f t="shared" ref="BE35:BE43" si="1">IF(BG35="","",BE34+1)</f>
        <v>7</v>
      </c>
      <c r="BF35" s="650"/>
      <c r="BG35" s="651" t="str">
        <f>IF('各会計、関係団体の財政状況及び健全化判断比率'!B33="","",'各会計、関係団体の財政状況及び健全化判断比率'!B33)</f>
        <v>農業集落排水事業特別会計</v>
      </c>
      <c r="BH35" s="651"/>
      <c r="BI35" s="651"/>
      <c r="BJ35" s="651"/>
      <c r="BK35" s="651"/>
      <c r="BL35" s="651"/>
      <c r="BM35" s="651"/>
      <c r="BN35" s="651"/>
      <c r="BO35" s="651"/>
      <c r="BP35" s="651"/>
      <c r="BQ35" s="651"/>
      <c r="BR35" s="651"/>
      <c r="BS35" s="651"/>
      <c r="BT35" s="651"/>
      <c r="BU35" s="651"/>
      <c r="BV35" s="211"/>
      <c r="BW35" s="650">
        <f t="shared" ref="BW35:BW43" si="2">IF(BY35="","",BW34+1)</f>
        <v>9</v>
      </c>
      <c r="BX35" s="650"/>
      <c r="BY35" s="651" t="str">
        <f>IF('各会計、関係団体の財政状況及び健全化判断比率'!B69="","",'各会計、関係団体の財政状況及び健全化判断比率'!B69)</f>
        <v>岐阜県市町村会館組合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介護保険特別会計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10</v>
      </c>
      <c r="BX36" s="650"/>
      <c r="BY36" s="651" t="str">
        <f>IF('各会計、関係団体の財政状況及び健全化判断比率'!B70="","",'各会計、関係団体の財政状況及び健全化判断比率'!B70)</f>
        <v>岐阜県市町村職員退職手当組合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11</v>
      </c>
      <c r="BX37" s="650"/>
      <c r="BY37" s="651" t="str">
        <f>IF('各会計、関係団体の財政状況及び健全化判断比率'!B71="","",'各会計、関係団体の財政状況及び健全化判断比率'!B71)</f>
        <v>可茂消防事務組合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12</v>
      </c>
      <c r="BX38" s="650"/>
      <c r="BY38" s="651" t="str">
        <f>IF('各会計、関係団体の財政状況及び健全化判断比率'!B72="","",'各会計、関係団体の財政状況及び健全化判断比率'!B72)</f>
        <v>中濃地域農業共済事務組合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13</v>
      </c>
      <c r="BX39" s="650"/>
      <c r="BY39" s="651" t="str">
        <f>IF('各会計、関係団体の財政状況及び健全化判断比率'!B73="","",'各会計、関係団体の財政状況及び健全化判断比率'!B73)</f>
        <v>後期高齢者医療連合（一般会計分）</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14</v>
      </c>
      <c r="BX40" s="650"/>
      <c r="BY40" s="651" t="str">
        <f>IF('各会計、関係団体の財政状況及び健全化判断比率'!B74="","",'各会計、関係団体の財政状況及び健全化判断比率'!B74)</f>
        <v>後期高齢者医療連合（特別会計分）</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15</v>
      </c>
      <c r="BX41" s="650"/>
      <c r="BY41" s="651" t="str">
        <f>IF('各会計、関係団体の財政状況及び健全化判断比率'!B75="","",'各会計、関係団体の財政状況及び健全化判断比率'!B75)</f>
        <v>可茂公設地方卸売市場組合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207</v>
      </c>
      <c r="C46" s="183"/>
      <c r="D46" s="183"/>
      <c r="E46" s="183" t="s">
        <v>208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211</v>
      </c>
    </row>
    <row r="50" spans="5:5" x14ac:dyDescent="0.15">
      <c r="E50" s="185" t="s">
        <v>212</v>
      </c>
    </row>
    <row r="51" spans="5:5" x14ac:dyDescent="0.15">
      <c r="E51" s="185" t="s">
        <v>213</v>
      </c>
    </row>
    <row r="52" spans="5:5" x14ac:dyDescent="0.15">
      <c r="E52" s="185"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Z/miyP6Si/wT1WtHreC8X3kbWeF9J/3wGgDOE6jqXXJkFrvOD3WXPWKTXm08dphgt94UZV1ndIMppHx6Dw+0A==" saltValue="b+Z1jUgEI1tKurJHpSM5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AU23" sqref="AU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7" t="s">
        <v>560</v>
      </c>
      <c r="D34" s="1247"/>
      <c r="E34" s="1248"/>
      <c r="F34" s="32">
        <v>22.07</v>
      </c>
      <c r="G34" s="33">
        <v>25.3</v>
      </c>
      <c r="H34" s="33">
        <v>24.98</v>
      </c>
      <c r="I34" s="33">
        <v>25.12</v>
      </c>
      <c r="J34" s="34">
        <v>26.04</v>
      </c>
      <c r="K34" s="22"/>
      <c r="L34" s="22"/>
      <c r="M34" s="22"/>
      <c r="N34" s="22"/>
      <c r="O34" s="22"/>
      <c r="P34" s="22"/>
    </row>
    <row r="35" spans="1:16" ht="39" customHeight="1" x14ac:dyDescent="0.15">
      <c r="A35" s="22"/>
      <c r="B35" s="35"/>
      <c r="C35" s="1241" t="s">
        <v>561</v>
      </c>
      <c r="D35" s="1242"/>
      <c r="E35" s="1243"/>
      <c r="F35" s="36">
        <v>4.33</v>
      </c>
      <c r="G35" s="37">
        <v>2.7</v>
      </c>
      <c r="H35" s="37">
        <v>5.18</v>
      </c>
      <c r="I35" s="37">
        <v>6.66</v>
      </c>
      <c r="J35" s="38">
        <v>7.17</v>
      </c>
      <c r="K35" s="22"/>
      <c r="L35" s="22"/>
      <c r="M35" s="22"/>
      <c r="N35" s="22"/>
      <c r="O35" s="22"/>
      <c r="P35" s="22"/>
    </row>
    <row r="36" spans="1:16" ht="39" customHeight="1" x14ac:dyDescent="0.15">
      <c r="A36" s="22"/>
      <c r="B36" s="35"/>
      <c r="C36" s="1241" t="s">
        <v>562</v>
      </c>
      <c r="D36" s="1242"/>
      <c r="E36" s="1243"/>
      <c r="F36" s="36">
        <v>3.44</v>
      </c>
      <c r="G36" s="37">
        <v>7.26</v>
      </c>
      <c r="H36" s="37">
        <v>4.99</v>
      </c>
      <c r="I36" s="37">
        <v>3.05</v>
      </c>
      <c r="J36" s="38">
        <v>4.24</v>
      </c>
      <c r="K36" s="22"/>
      <c r="L36" s="22"/>
      <c r="M36" s="22"/>
      <c r="N36" s="22"/>
      <c r="O36" s="22"/>
      <c r="P36" s="22"/>
    </row>
    <row r="37" spans="1:16" ht="39" customHeight="1" x14ac:dyDescent="0.15">
      <c r="A37" s="22"/>
      <c r="B37" s="35"/>
      <c r="C37" s="1241" t="s">
        <v>563</v>
      </c>
      <c r="D37" s="1242"/>
      <c r="E37" s="1243"/>
      <c r="F37" s="36">
        <v>0.04</v>
      </c>
      <c r="G37" s="37">
        <v>0.31</v>
      </c>
      <c r="H37" s="37">
        <v>0.15</v>
      </c>
      <c r="I37" s="37">
        <v>0.53</v>
      </c>
      <c r="J37" s="38">
        <v>1.49</v>
      </c>
      <c r="K37" s="22"/>
      <c r="L37" s="22"/>
      <c r="M37" s="22"/>
      <c r="N37" s="22"/>
      <c r="O37" s="22"/>
      <c r="P37" s="22"/>
    </row>
    <row r="38" spans="1:16" ht="39" customHeight="1" x14ac:dyDescent="0.15">
      <c r="A38" s="22"/>
      <c r="B38" s="35"/>
      <c r="C38" s="1241" t="s">
        <v>564</v>
      </c>
      <c r="D38" s="1242"/>
      <c r="E38" s="1243"/>
      <c r="F38" s="36">
        <v>0.43</v>
      </c>
      <c r="G38" s="37">
        <v>0.15</v>
      </c>
      <c r="H38" s="37">
        <v>1.35</v>
      </c>
      <c r="I38" s="37">
        <v>1.27</v>
      </c>
      <c r="J38" s="38">
        <v>1.34</v>
      </c>
      <c r="K38" s="22"/>
      <c r="L38" s="22"/>
      <c r="M38" s="22"/>
      <c r="N38" s="22"/>
      <c r="O38" s="22"/>
      <c r="P38" s="22"/>
    </row>
    <row r="39" spans="1:16" ht="39" customHeight="1" x14ac:dyDescent="0.15">
      <c r="A39" s="22"/>
      <c r="B39" s="35"/>
      <c r="C39" s="1241" t="s">
        <v>565</v>
      </c>
      <c r="D39" s="1242"/>
      <c r="E39" s="1243"/>
      <c r="F39" s="36">
        <v>0.14000000000000001</v>
      </c>
      <c r="G39" s="37">
        <v>0.26</v>
      </c>
      <c r="H39" s="37">
        <v>0.23</v>
      </c>
      <c r="I39" s="37">
        <v>0.34</v>
      </c>
      <c r="J39" s="38">
        <v>0.21</v>
      </c>
      <c r="K39" s="22"/>
      <c r="L39" s="22"/>
      <c r="M39" s="22"/>
      <c r="N39" s="22"/>
      <c r="O39" s="22"/>
      <c r="P39" s="22"/>
    </row>
    <row r="40" spans="1:16" ht="39" customHeight="1" x14ac:dyDescent="0.15">
      <c r="A40" s="22"/>
      <c r="B40" s="35"/>
      <c r="C40" s="1241" t="s">
        <v>566</v>
      </c>
      <c r="D40" s="1242"/>
      <c r="E40" s="1243"/>
      <c r="F40" s="36">
        <v>7.0000000000000007E-2</v>
      </c>
      <c r="G40" s="37">
        <v>7.0000000000000007E-2</v>
      </c>
      <c r="H40" s="37">
        <v>0.09</v>
      </c>
      <c r="I40" s="37">
        <v>0.11</v>
      </c>
      <c r="J40" s="38">
        <v>0.1</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567</v>
      </c>
      <c r="D42" s="1242"/>
      <c r="E42" s="1243"/>
      <c r="F42" s="36" t="s">
        <v>509</v>
      </c>
      <c r="G42" s="37" t="s">
        <v>509</v>
      </c>
      <c r="H42" s="37" t="s">
        <v>509</v>
      </c>
      <c r="I42" s="37" t="s">
        <v>509</v>
      </c>
      <c r="J42" s="38" t="s">
        <v>509</v>
      </c>
      <c r="K42" s="22"/>
      <c r="L42" s="22"/>
      <c r="M42" s="22"/>
      <c r="N42" s="22"/>
      <c r="O42" s="22"/>
      <c r="P42" s="22"/>
    </row>
    <row r="43" spans="1:16" ht="39" customHeight="1" thickBot="1" x14ac:dyDescent="0.2">
      <c r="A43" s="22"/>
      <c r="B43" s="40"/>
      <c r="C43" s="1244" t="s">
        <v>568</v>
      </c>
      <c r="D43" s="1245"/>
      <c r="E43" s="124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KMK/56ul77W87UbS2pM0RpqzuSfTF5GZGJWoXzbf+HYp/ERxkU097eqQkZK5L0tq4HtqbAljCqX0lVgqYgmg==" saltValue="UQj897KJ+Y9ol8w1LSNl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80" zoomScaleNormal="80" zoomScaleSheetLayoutView="55" workbookViewId="0">
      <selection activeCell="AU23" sqref="AU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326</v>
      </c>
      <c r="L45" s="60">
        <v>295</v>
      </c>
      <c r="M45" s="60">
        <v>240</v>
      </c>
      <c r="N45" s="60">
        <v>238</v>
      </c>
      <c r="O45" s="61">
        <v>234</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509</v>
      </c>
      <c r="L46" s="64" t="s">
        <v>509</v>
      </c>
      <c r="M46" s="64" t="s">
        <v>509</v>
      </c>
      <c r="N46" s="64" t="s">
        <v>509</v>
      </c>
      <c r="O46" s="65" t="s">
        <v>509</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509</v>
      </c>
      <c r="L47" s="64" t="s">
        <v>509</v>
      </c>
      <c r="M47" s="64" t="s">
        <v>509</v>
      </c>
      <c r="N47" s="64" t="s">
        <v>509</v>
      </c>
      <c r="O47" s="65" t="s">
        <v>509</v>
      </c>
      <c r="P47" s="48"/>
      <c r="Q47" s="48"/>
      <c r="R47" s="48"/>
      <c r="S47" s="48"/>
      <c r="T47" s="48"/>
      <c r="U47" s="48"/>
    </row>
    <row r="48" spans="1:21" ht="30.75" customHeight="1" x14ac:dyDescent="0.15">
      <c r="A48" s="48"/>
      <c r="B48" s="1251"/>
      <c r="C48" s="1252"/>
      <c r="D48" s="62"/>
      <c r="E48" s="1257" t="s">
        <v>15</v>
      </c>
      <c r="F48" s="1257"/>
      <c r="G48" s="1257"/>
      <c r="H48" s="1257"/>
      <c r="I48" s="1257"/>
      <c r="J48" s="1258"/>
      <c r="K48" s="63">
        <v>43</v>
      </c>
      <c r="L48" s="64">
        <v>43</v>
      </c>
      <c r="M48" s="64">
        <v>48</v>
      </c>
      <c r="N48" s="64">
        <v>52</v>
      </c>
      <c r="O48" s="65">
        <v>45</v>
      </c>
      <c r="P48" s="48"/>
      <c r="Q48" s="48"/>
      <c r="R48" s="48"/>
      <c r="S48" s="48"/>
      <c r="T48" s="48"/>
      <c r="U48" s="48"/>
    </row>
    <row r="49" spans="1:21" ht="30.75" customHeight="1" x14ac:dyDescent="0.15">
      <c r="A49" s="48"/>
      <c r="B49" s="1251"/>
      <c r="C49" s="1252"/>
      <c r="D49" s="62"/>
      <c r="E49" s="1257" t="s">
        <v>16</v>
      </c>
      <c r="F49" s="1257"/>
      <c r="G49" s="1257"/>
      <c r="H49" s="1257"/>
      <c r="I49" s="1257"/>
      <c r="J49" s="1258"/>
      <c r="K49" s="63">
        <v>10</v>
      </c>
      <c r="L49" s="64">
        <v>11</v>
      </c>
      <c r="M49" s="64">
        <v>14</v>
      </c>
      <c r="N49" s="64">
        <v>16</v>
      </c>
      <c r="O49" s="65">
        <v>7</v>
      </c>
      <c r="P49" s="48"/>
      <c r="Q49" s="48"/>
      <c r="R49" s="48"/>
      <c r="S49" s="48"/>
      <c r="T49" s="48"/>
      <c r="U49" s="48"/>
    </row>
    <row r="50" spans="1:21" ht="30.75" customHeight="1" x14ac:dyDescent="0.15">
      <c r="A50" s="48"/>
      <c r="B50" s="1251"/>
      <c r="C50" s="1252"/>
      <c r="D50" s="62"/>
      <c r="E50" s="1257" t="s">
        <v>17</v>
      </c>
      <c r="F50" s="1257"/>
      <c r="G50" s="1257"/>
      <c r="H50" s="1257"/>
      <c r="I50" s="1257"/>
      <c r="J50" s="1258"/>
      <c r="K50" s="63">
        <v>8</v>
      </c>
      <c r="L50" s="64">
        <v>8</v>
      </c>
      <c r="M50" s="64">
        <v>21</v>
      </c>
      <c r="N50" s="64">
        <v>1</v>
      </c>
      <c r="O50" s="65">
        <v>1</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509</v>
      </c>
      <c r="L51" s="64" t="s">
        <v>509</v>
      </c>
      <c r="M51" s="64" t="s">
        <v>509</v>
      </c>
      <c r="N51" s="64" t="s">
        <v>509</v>
      </c>
      <c r="O51" s="65" t="s">
        <v>509</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257</v>
      </c>
      <c r="L52" s="64">
        <v>247</v>
      </c>
      <c r="M52" s="64">
        <v>258</v>
      </c>
      <c r="N52" s="64">
        <v>264</v>
      </c>
      <c r="O52" s="65">
        <v>265</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130</v>
      </c>
      <c r="L53" s="69">
        <v>110</v>
      </c>
      <c r="M53" s="69">
        <v>65</v>
      </c>
      <c r="N53" s="69">
        <v>43</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509</v>
      </c>
      <c r="L57" s="83" t="s">
        <v>509</v>
      </c>
      <c r="M57" s="83" t="s">
        <v>509</v>
      </c>
      <c r="N57" s="83" t="s">
        <v>509</v>
      </c>
      <c r="O57" s="84" t="s">
        <v>509</v>
      </c>
    </row>
    <row r="58" spans="1:21" ht="31.5" customHeight="1" thickBot="1" x14ac:dyDescent="0.2">
      <c r="B58" s="1267"/>
      <c r="C58" s="1268"/>
      <c r="D58" s="1272" t="s">
        <v>27</v>
      </c>
      <c r="E58" s="1273"/>
      <c r="F58" s="1273"/>
      <c r="G58" s="1273"/>
      <c r="H58" s="1273"/>
      <c r="I58" s="1273"/>
      <c r="J58" s="1274"/>
      <c r="K58" s="85" t="s">
        <v>509</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QAGFwlcoOyG8/sQcZ++bTYPUvIvi6e69NNQ4PJk1bcnMyADzWn4cI0fBo3OBTKZKAVHJlQLfZUoU6eZecCPQ==" saltValue="QOOp+yXYSIyMmBH8lPK2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80" zoomScaleNormal="80" zoomScaleSheetLayoutView="100" workbookViewId="0">
      <selection activeCell="AU23" sqref="AU2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5" t="s">
        <v>30</v>
      </c>
      <c r="C41" s="1276"/>
      <c r="D41" s="101"/>
      <c r="E41" s="1281" t="s">
        <v>31</v>
      </c>
      <c r="F41" s="1281"/>
      <c r="G41" s="1281"/>
      <c r="H41" s="1282"/>
      <c r="I41" s="102">
        <v>2551</v>
      </c>
      <c r="J41" s="103">
        <v>2560</v>
      </c>
      <c r="K41" s="103">
        <v>2653</v>
      </c>
      <c r="L41" s="103">
        <v>2710</v>
      </c>
      <c r="M41" s="104">
        <v>2702</v>
      </c>
    </row>
    <row r="42" spans="2:13" ht="27.75" customHeight="1" x14ac:dyDescent="0.15">
      <c r="B42" s="1277"/>
      <c r="C42" s="1278"/>
      <c r="D42" s="105"/>
      <c r="E42" s="1283" t="s">
        <v>32</v>
      </c>
      <c r="F42" s="1283"/>
      <c r="G42" s="1283"/>
      <c r="H42" s="1284"/>
      <c r="I42" s="106">
        <v>28</v>
      </c>
      <c r="J42" s="107">
        <v>20</v>
      </c>
      <c r="K42" s="107" t="s">
        <v>509</v>
      </c>
      <c r="L42" s="107" t="s">
        <v>509</v>
      </c>
      <c r="M42" s="108">
        <v>3</v>
      </c>
    </row>
    <row r="43" spans="2:13" ht="27.75" customHeight="1" x14ac:dyDescent="0.15">
      <c r="B43" s="1277"/>
      <c r="C43" s="1278"/>
      <c r="D43" s="105"/>
      <c r="E43" s="1283" t="s">
        <v>33</v>
      </c>
      <c r="F43" s="1283"/>
      <c r="G43" s="1283"/>
      <c r="H43" s="1284"/>
      <c r="I43" s="106">
        <v>460</v>
      </c>
      <c r="J43" s="107">
        <v>419</v>
      </c>
      <c r="K43" s="107">
        <v>411</v>
      </c>
      <c r="L43" s="107">
        <v>527</v>
      </c>
      <c r="M43" s="108">
        <v>493</v>
      </c>
    </row>
    <row r="44" spans="2:13" ht="27.75" customHeight="1" x14ac:dyDescent="0.15">
      <c r="B44" s="1277"/>
      <c r="C44" s="1278"/>
      <c r="D44" s="105"/>
      <c r="E44" s="1283" t="s">
        <v>34</v>
      </c>
      <c r="F44" s="1283"/>
      <c r="G44" s="1283"/>
      <c r="H44" s="1284"/>
      <c r="I44" s="106">
        <v>62</v>
      </c>
      <c r="J44" s="107">
        <v>56</v>
      </c>
      <c r="K44" s="107">
        <v>47</v>
      </c>
      <c r="L44" s="107">
        <v>42</v>
      </c>
      <c r="M44" s="108">
        <v>110</v>
      </c>
    </row>
    <row r="45" spans="2:13" ht="27.75" customHeight="1" x14ac:dyDescent="0.15">
      <c r="B45" s="1277"/>
      <c r="C45" s="1278"/>
      <c r="D45" s="105"/>
      <c r="E45" s="1283" t="s">
        <v>35</v>
      </c>
      <c r="F45" s="1283"/>
      <c r="G45" s="1283"/>
      <c r="H45" s="1284"/>
      <c r="I45" s="106" t="s">
        <v>509</v>
      </c>
      <c r="J45" s="107" t="s">
        <v>509</v>
      </c>
      <c r="K45" s="107" t="s">
        <v>509</v>
      </c>
      <c r="L45" s="107" t="s">
        <v>509</v>
      </c>
      <c r="M45" s="108" t="s">
        <v>509</v>
      </c>
    </row>
    <row r="46" spans="2:13" ht="27.75" customHeight="1" x14ac:dyDescent="0.15">
      <c r="B46" s="1277"/>
      <c r="C46" s="1278"/>
      <c r="D46" s="109"/>
      <c r="E46" s="1283" t="s">
        <v>36</v>
      </c>
      <c r="F46" s="1283"/>
      <c r="G46" s="1283"/>
      <c r="H46" s="1284"/>
      <c r="I46" s="106" t="s">
        <v>509</v>
      </c>
      <c r="J46" s="107" t="s">
        <v>509</v>
      </c>
      <c r="K46" s="107" t="s">
        <v>509</v>
      </c>
      <c r="L46" s="107" t="s">
        <v>509</v>
      </c>
      <c r="M46" s="108" t="s">
        <v>509</v>
      </c>
    </row>
    <row r="47" spans="2:13" ht="27.75" customHeight="1" x14ac:dyDescent="0.15">
      <c r="B47" s="1277"/>
      <c r="C47" s="1278"/>
      <c r="D47" s="110"/>
      <c r="E47" s="1285" t="s">
        <v>37</v>
      </c>
      <c r="F47" s="1286"/>
      <c r="G47" s="1286"/>
      <c r="H47" s="1287"/>
      <c r="I47" s="106" t="s">
        <v>509</v>
      </c>
      <c r="J47" s="107" t="s">
        <v>509</v>
      </c>
      <c r="K47" s="107" t="s">
        <v>509</v>
      </c>
      <c r="L47" s="107" t="s">
        <v>509</v>
      </c>
      <c r="M47" s="108" t="s">
        <v>509</v>
      </c>
    </row>
    <row r="48" spans="2:13" ht="27.75" customHeight="1" x14ac:dyDescent="0.15">
      <c r="B48" s="1277"/>
      <c r="C48" s="1278"/>
      <c r="D48" s="105"/>
      <c r="E48" s="1283" t="s">
        <v>38</v>
      </c>
      <c r="F48" s="1283"/>
      <c r="G48" s="1283"/>
      <c r="H48" s="1284"/>
      <c r="I48" s="106" t="s">
        <v>509</v>
      </c>
      <c r="J48" s="107" t="s">
        <v>509</v>
      </c>
      <c r="K48" s="107" t="s">
        <v>509</v>
      </c>
      <c r="L48" s="107" t="s">
        <v>509</v>
      </c>
      <c r="M48" s="108" t="s">
        <v>509</v>
      </c>
    </row>
    <row r="49" spans="2:13" ht="27.75" customHeight="1" x14ac:dyDescent="0.15">
      <c r="B49" s="1279"/>
      <c r="C49" s="1280"/>
      <c r="D49" s="105"/>
      <c r="E49" s="1283" t="s">
        <v>39</v>
      </c>
      <c r="F49" s="1283"/>
      <c r="G49" s="1283"/>
      <c r="H49" s="1284"/>
      <c r="I49" s="106" t="s">
        <v>509</v>
      </c>
      <c r="J49" s="107" t="s">
        <v>509</v>
      </c>
      <c r="K49" s="107" t="s">
        <v>509</v>
      </c>
      <c r="L49" s="107" t="s">
        <v>509</v>
      </c>
      <c r="M49" s="108" t="s">
        <v>509</v>
      </c>
    </row>
    <row r="50" spans="2:13" ht="27.75" customHeight="1" x14ac:dyDescent="0.15">
      <c r="B50" s="1288" t="s">
        <v>40</v>
      </c>
      <c r="C50" s="1289"/>
      <c r="D50" s="111"/>
      <c r="E50" s="1283" t="s">
        <v>41</v>
      </c>
      <c r="F50" s="1283"/>
      <c r="G50" s="1283"/>
      <c r="H50" s="1284"/>
      <c r="I50" s="106">
        <v>2230</v>
      </c>
      <c r="J50" s="107">
        <v>2136</v>
      </c>
      <c r="K50" s="107">
        <v>2144</v>
      </c>
      <c r="L50" s="107">
        <v>2045</v>
      </c>
      <c r="M50" s="108">
        <v>1896</v>
      </c>
    </row>
    <row r="51" spans="2:13" ht="27.75" customHeight="1" x14ac:dyDescent="0.15">
      <c r="B51" s="1277"/>
      <c r="C51" s="1278"/>
      <c r="D51" s="105"/>
      <c r="E51" s="1283" t="s">
        <v>42</v>
      </c>
      <c r="F51" s="1283"/>
      <c r="G51" s="1283"/>
      <c r="H51" s="1284"/>
      <c r="I51" s="106">
        <v>8</v>
      </c>
      <c r="J51" s="107">
        <v>6</v>
      </c>
      <c r="K51" s="107">
        <v>5</v>
      </c>
      <c r="L51" s="107">
        <v>2</v>
      </c>
      <c r="M51" s="108">
        <v>1</v>
      </c>
    </row>
    <row r="52" spans="2:13" ht="27.75" customHeight="1" x14ac:dyDescent="0.15">
      <c r="B52" s="1279"/>
      <c r="C52" s="1280"/>
      <c r="D52" s="105"/>
      <c r="E52" s="1283" t="s">
        <v>43</v>
      </c>
      <c r="F52" s="1283"/>
      <c r="G52" s="1283"/>
      <c r="H52" s="1284"/>
      <c r="I52" s="106">
        <v>3064</v>
      </c>
      <c r="J52" s="107">
        <v>2983</v>
      </c>
      <c r="K52" s="107">
        <v>2927</v>
      </c>
      <c r="L52" s="107">
        <v>2848</v>
      </c>
      <c r="M52" s="108">
        <v>2747</v>
      </c>
    </row>
    <row r="53" spans="2:13" ht="27.75" customHeight="1" thickBot="1" x14ac:dyDescent="0.2">
      <c r="B53" s="1290" t="s">
        <v>44</v>
      </c>
      <c r="C53" s="1291"/>
      <c r="D53" s="112"/>
      <c r="E53" s="1292" t="s">
        <v>45</v>
      </c>
      <c r="F53" s="1292"/>
      <c r="G53" s="1292"/>
      <c r="H53" s="1293"/>
      <c r="I53" s="113">
        <v>-2202</v>
      </c>
      <c r="J53" s="114">
        <v>-2070</v>
      </c>
      <c r="K53" s="114">
        <v>-1965</v>
      </c>
      <c r="L53" s="114">
        <v>-1616</v>
      </c>
      <c r="M53" s="115">
        <v>-1336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wc1Xy5wnECli+eZzCtfVrWRkt3AE2aNPcGULiEUU37g39uc7dButn3b0ZmxizrjjDLIBKE3U4bmM50o8l43KQ==" saltValue="BBJyCBZ8iwC9RvHo0b5m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AU23" sqref="AU2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1266</v>
      </c>
      <c r="G55" s="127">
        <v>1167</v>
      </c>
      <c r="H55" s="128">
        <v>967</v>
      </c>
    </row>
    <row r="56" spans="2:8" ht="52.5" customHeight="1" x14ac:dyDescent="0.15">
      <c r="B56" s="129"/>
      <c r="C56" s="1301" t="s">
        <v>49</v>
      </c>
      <c r="D56" s="1301"/>
      <c r="E56" s="1302"/>
      <c r="F56" s="130">
        <v>100</v>
      </c>
      <c r="G56" s="130">
        <v>101</v>
      </c>
      <c r="H56" s="131">
        <v>101</v>
      </c>
    </row>
    <row r="57" spans="2:8" ht="53.25" customHeight="1" x14ac:dyDescent="0.15">
      <c r="B57" s="129"/>
      <c r="C57" s="1303" t="s">
        <v>50</v>
      </c>
      <c r="D57" s="1303"/>
      <c r="E57" s="1304"/>
      <c r="F57" s="132">
        <v>591</v>
      </c>
      <c r="G57" s="132">
        <v>591</v>
      </c>
      <c r="H57" s="133">
        <v>591</v>
      </c>
    </row>
    <row r="58" spans="2:8" ht="45.75" customHeight="1" x14ac:dyDescent="0.15">
      <c r="B58" s="134"/>
      <c r="C58" s="1294" t="s">
        <v>589</v>
      </c>
      <c r="D58" s="1295"/>
      <c r="E58" s="1296"/>
      <c r="F58" s="135">
        <v>303</v>
      </c>
      <c r="G58" s="135">
        <v>303</v>
      </c>
      <c r="H58" s="136">
        <v>303</v>
      </c>
    </row>
    <row r="59" spans="2:8" ht="45.75" customHeight="1" x14ac:dyDescent="0.15">
      <c r="B59" s="134"/>
      <c r="C59" s="1294" t="s">
        <v>590</v>
      </c>
      <c r="D59" s="1295"/>
      <c r="E59" s="1296"/>
      <c r="F59" s="135">
        <v>281</v>
      </c>
      <c r="G59" s="135">
        <v>281</v>
      </c>
      <c r="H59" s="136">
        <v>281</v>
      </c>
    </row>
    <row r="60" spans="2:8" ht="45.75" customHeight="1" x14ac:dyDescent="0.15">
      <c r="B60" s="134"/>
      <c r="C60" s="1294" t="s">
        <v>591</v>
      </c>
      <c r="D60" s="1295"/>
      <c r="E60" s="1296"/>
      <c r="F60" s="135">
        <v>7</v>
      </c>
      <c r="G60" s="135">
        <v>7</v>
      </c>
      <c r="H60" s="136">
        <v>7</v>
      </c>
    </row>
    <row r="61" spans="2:8" ht="45.75" customHeight="1" x14ac:dyDescent="0.15">
      <c r="B61" s="134"/>
      <c r="C61" s="1294" t="s">
        <v>593</v>
      </c>
      <c r="D61" s="1295"/>
      <c r="E61" s="1296"/>
      <c r="F61" s="135">
        <v>0</v>
      </c>
      <c r="G61" s="135">
        <v>0</v>
      </c>
      <c r="H61" s="136">
        <v>0</v>
      </c>
    </row>
    <row r="62" spans="2:8" ht="45.75" customHeight="1" thickBot="1" x14ac:dyDescent="0.2">
      <c r="B62" s="137"/>
      <c r="C62" s="1294" t="s">
        <v>592</v>
      </c>
      <c r="D62" s="1295"/>
      <c r="E62" s="1296"/>
      <c r="F62" s="135" t="s">
        <v>575</v>
      </c>
      <c r="G62" s="135" t="s">
        <v>575</v>
      </c>
      <c r="H62" s="136">
        <v>0</v>
      </c>
    </row>
    <row r="63" spans="2:8" ht="52.5" customHeight="1" thickBot="1" x14ac:dyDescent="0.2">
      <c r="B63" s="138"/>
      <c r="C63" s="1297" t="s">
        <v>51</v>
      </c>
      <c r="D63" s="1297"/>
      <c r="E63" s="1298"/>
      <c r="F63" s="139">
        <v>1957</v>
      </c>
      <c r="G63" s="139">
        <v>1858</v>
      </c>
      <c r="H63" s="140">
        <v>1659</v>
      </c>
    </row>
    <row r="64" spans="2:8" ht="15" customHeight="1" x14ac:dyDescent="0.15"/>
    <row r="65" ht="0" hidden="1" customHeight="1" x14ac:dyDescent="0.15"/>
    <row r="66" ht="0" hidden="1" customHeight="1" x14ac:dyDescent="0.15"/>
  </sheetData>
  <sheetProtection algorithmName="SHA-512" hashValue="+oTx6RcB7ewau42yUmWyCrTJQXrIci2srisfZqgZk01LEMP5dCKiM1cot8OiTCXSMg2VYw9b2tl+qHiK/nVkkA==" saltValue="U99t3v9mYHdFesykzFae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BP15" sqref="BP15"/>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594</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594</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595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596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2"/>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2"/>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2"/>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2"/>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597</v>
      </c>
    </row>
    <row r="50" spans="1:109" x14ac:dyDescent="0.15">
      <c r="B50" s="392"/>
      <c r="G50" s="1311"/>
      <c r="H50" s="1311"/>
      <c r="I50" s="1311"/>
      <c r="J50" s="1311"/>
      <c r="K50" s="402"/>
      <c r="L50" s="402"/>
      <c r="M50" s="403"/>
      <c r="N50" s="403"/>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15">
      <c r="B51" s="392"/>
      <c r="G51" s="1313"/>
      <c r="H51" s="1313"/>
      <c r="I51" s="1327"/>
      <c r="J51" s="1327"/>
      <c r="K51" s="1312"/>
      <c r="L51" s="1312"/>
      <c r="M51" s="1312"/>
      <c r="N51" s="1312"/>
      <c r="AM51" s="401"/>
      <c r="AN51" s="1308" t="s">
        <v>598</v>
      </c>
      <c r="AO51" s="1308"/>
      <c r="AP51" s="1308"/>
      <c r="AQ51" s="1308"/>
      <c r="AR51" s="1308"/>
      <c r="AS51" s="1308"/>
      <c r="AT51" s="1308"/>
      <c r="AU51" s="1308"/>
      <c r="AV51" s="1308"/>
      <c r="AW51" s="1308"/>
      <c r="AX51" s="1308"/>
      <c r="AY51" s="1308"/>
      <c r="AZ51" s="1308"/>
      <c r="BA51" s="1308"/>
      <c r="BB51" s="1308" t="s">
        <v>599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2"/>
      <c r="G52" s="1313"/>
      <c r="H52" s="1313"/>
      <c r="I52" s="1327"/>
      <c r="J52" s="1327"/>
      <c r="K52" s="1312"/>
      <c r="L52" s="1312"/>
      <c r="M52" s="1312"/>
      <c r="N52" s="1312"/>
      <c r="AM52" s="401"/>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0"/>
      <c r="B53" s="392"/>
      <c r="G53" s="1313"/>
      <c r="H53" s="1313"/>
      <c r="I53" s="1311"/>
      <c r="J53" s="1311"/>
      <c r="K53" s="1312"/>
      <c r="L53" s="1312"/>
      <c r="M53" s="1312"/>
      <c r="N53" s="1312"/>
      <c r="AM53" s="401"/>
      <c r="AN53" s="1308"/>
      <c r="AO53" s="1308"/>
      <c r="AP53" s="1308"/>
      <c r="AQ53" s="1308"/>
      <c r="AR53" s="1308"/>
      <c r="AS53" s="1308"/>
      <c r="AT53" s="1308"/>
      <c r="AU53" s="1308"/>
      <c r="AV53" s="1308"/>
      <c r="AW53" s="1308"/>
      <c r="AX53" s="1308"/>
      <c r="AY53" s="1308"/>
      <c r="AZ53" s="1308"/>
      <c r="BA53" s="1308"/>
      <c r="BB53" s="1308" t="s">
        <v>600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69.2</v>
      </c>
      <c r="CG53" s="1305"/>
      <c r="CH53" s="1305"/>
      <c r="CI53" s="1305"/>
      <c r="CJ53" s="1305"/>
      <c r="CK53" s="1305"/>
      <c r="CL53" s="1305"/>
      <c r="CM53" s="1305"/>
      <c r="CN53" s="1305">
        <v>70.400000000000006</v>
      </c>
      <c r="CO53" s="1305"/>
      <c r="CP53" s="1305"/>
      <c r="CQ53" s="1305"/>
      <c r="CR53" s="1305"/>
      <c r="CS53" s="1305"/>
      <c r="CT53" s="1305"/>
      <c r="CU53" s="1305"/>
      <c r="CV53" s="1305">
        <v>71.8</v>
      </c>
      <c r="CW53" s="1305"/>
      <c r="CX53" s="1305"/>
      <c r="CY53" s="1305"/>
      <c r="CZ53" s="1305"/>
      <c r="DA53" s="1305"/>
      <c r="DB53" s="1305"/>
      <c r="DC53" s="1305"/>
    </row>
    <row r="54" spans="1:109" x14ac:dyDescent="0.15">
      <c r="A54" s="400"/>
      <c r="B54" s="392"/>
      <c r="G54" s="1313"/>
      <c r="H54" s="1313"/>
      <c r="I54" s="1311"/>
      <c r="J54" s="1311"/>
      <c r="K54" s="1312"/>
      <c r="L54" s="1312"/>
      <c r="M54" s="1312"/>
      <c r="N54" s="1312"/>
      <c r="AM54" s="401"/>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0"/>
      <c r="B55" s="392"/>
      <c r="G55" s="1311"/>
      <c r="H55" s="1311"/>
      <c r="I55" s="1311"/>
      <c r="J55" s="1311"/>
      <c r="K55" s="1312"/>
      <c r="L55" s="1312"/>
      <c r="M55" s="1312"/>
      <c r="N55" s="1312"/>
      <c r="AN55" s="1310" t="s">
        <v>601</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0"/>
      <c r="B56" s="392"/>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0" customFormat="1" x14ac:dyDescent="0.15">
      <c r="B57" s="404"/>
      <c r="G57" s="1311"/>
      <c r="H57" s="1311"/>
      <c r="I57" s="1306"/>
      <c r="J57" s="1306"/>
      <c r="K57" s="1312"/>
      <c r="L57" s="1312"/>
      <c r="M57" s="1312"/>
      <c r="N57" s="1312"/>
      <c r="AM57" s="385"/>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5"/>
      <c r="DE57" s="404"/>
    </row>
    <row r="58" spans="1:109" s="400" customFormat="1" x14ac:dyDescent="0.15">
      <c r="A58" s="385"/>
      <c r="B58" s="404"/>
      <c r="G58" s="1311"/>
      <c r="H58" s="1311"/>
      <c r="I58" s="1306"/>
      <c r="J58" s="1306"/>
      <c r="K58" s="1312"/>
      <c r="L58" s="1312"/>
      <c r="M58" s="1312"/>
      <c r="N58" s="1312"/>
      <c r="AM58" s="385"/>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603</v>
      </c>
    </row>
    <row r="64" spans="1:109" x14ac:dyDescent="0.15">
      <c r="B64" s="392"/>
      <c r="G64" s="399"/>
      <c r="I64" s="412"/>
      <c r="J64" s="412"/>
      <c r="K64" s="412"/>
      <c r="L64" s="412"/>
      <c r="M64" s="412"/>
      <c r="N64" s="413"/>
      <c r="AM64" s="399"/>
      <c r="AN64" s="399" t="s">
        <v>596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2"/>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2"/>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2"/>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2"/>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597</v>
      </c>
    </row>
    <row r="72" spans="2:107" x14ac:dyDescent="0.15">
      <c r="B72" s="392"/>
      <c r="G72" s="1311"/>
      <c r="H72" s="1311"/>
      <c r="I72" s="1311"/>
      <c r="J72" s="1311"/>
      <c r="K72" s="402"/>
      <c r="L72" s="402"/>
      <c r="M72" s="403"/>
      <c r="N72" s="403"/>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x14ac:dyDescent="0.15">
      <c r="B73" s="392"/>
      <c r="G73" s="1313"/>
      <c r="H73" s="1313"/>
      <c r="I73" s="1313"/>
      <c r="J73" s="1313"/>
      <c r="K73" s="1309"/>
      <c r="L73" s="1309"/>
      <c r="M73" s="1309"/>
      <c r="N73" s="1309"/>
      <c r="AM73" s="401"/>
      <c r="AN73" s="1308" t="s">
        <v>598</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2"/>
      <c r="G74" s="1313"/>
      <c r="H74" s="1313"/>
      <c r="I74" s="1313"/>
      <c r="J74" s="1313"/>
      <c r="K74" s="1309"/>
      <c r="L74" s="1309"/>
      <c r="M74" s="1309"/>
      <c r="N74" s="1309"/>
      <c r="AM74" s="401"/>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2"/>
      <c r="G75" s="1313"/>
      <c r="H75" s="1313"/>
      <c r="I75" s="1311"/>
      <c r="J75" s="1311"/>
      <c r="K75" s="1312"/>
      <c r="L75" s="1312"/>
      <c r="M75" s="1312"/>
      <c r="N75" s="1312"/>
      <c r="AM75" s="401"/>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9.3000000000000007</v>
      </c>
      <c r="BQ75" s="1305"/>
      <c r="BR75" s="1305"/>
      <c r="BS75" s="1305"/>
      <c r="BT75" s="1305"/>
      <c r="BU75" s="1305"/>
      <c r="BV75" s="1305"/>
      <c r="BW75" s="1305"/>
      <c r="BX75" s="1305">
        <v>7.6</v>
      </c>
      <c r="BY75" s="1305"/>
      <c r="BZ75" s="1305"/>
      <c r="CA75" s="1305"/>
      <c r="CB75" s="1305"/>
      <c r="CC75" s="1305"/>
      <c r="CD75" s="1305"/>
      <c r="CE75" s="1305"/>
      <c r="CF75" s="1305">
        <v>5.3</v>
      </c>
      <c r="CG75" s="1305"/>
      <c r="CH75" s="1305"/>
      <c r="CI75" s="1305"/>
      <c r="CJ75" s="1305"/>
      <c r="CK75" s="1305"/>
      <c r="CL75" s="1305"/>
      <c r="CM75" s="1305"/>
      <c r="CN75" s="1305">
        <v>3.7</v>
      </c>
      <c r="CO75" s="1305"/>
      <c r="CP75" s="1305"/>
      <c r="CQ75" s="1305"/>
      <c r="CR75" s="1305"/>
      <c r="CS75" s="1305"/>
      <c r="CT75" s="1305"/>
      <c r="CU75" s="1305"/>
      <c r="CV75" s="1305">
        <v>2.2000000000000002</v>
      </c>
      <c r="CW75" s="1305"/>
      <c r="CX75" s="1305"/>
      <c r="CY75" s="1305"/>
      <c r="CZ75" s="1305"/>
      <c r="DA75" s="1305"/>
      <c r="DB75" s="1305"/>
      <c r="DC75" s="1305"/>
    </row>
    <row r="76" spans="2:107" x14ac:dyDescent="0.15">
      <c r="B76" s="392"/>
      <c r="G76" s="1313"/>
      <c r="H76" s="1313"/>
      <c r="I76" s="1311"/>
      <c r="J76" s="1311"/>
      <c r="K76" s="1312"/>
      <c r="L76" s="1312"/>
      <c r="M76" s="1312"/>
      <c r="N76" s="1312"/>
      <c r="AM76" s="401"/>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2"/>
      <c r="G77" s="1311"/>
      <c r="H77" s="1311"/>
      <c r="I77" s="1311"/>
      <c r="J77" s="1311"/>
      <c r="K77" s="1309"/>
      <c r="L77" s="1309"/>
      <c r="M77" s="1309"/>
      <c r="N77" s="1309"/>
      <c r="AN77" s="1310" t="s">
        <v>601</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2"/>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2"/>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2"/>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zacnbRqLXCibIG1mbAo24TXGD5XoeO8FsJBPQ1fPxLyFYZR+lLubscjoxcrU9zYmlswLx2mbFjBtwcEqV34jg==" saltValue="ic80aKQjgtCmzVG1DnwJ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2" zoomScale="70" zoomScaleNormal="70" zoomScaleSheetLayoutView="70" workbookViewId="0">
      <selection activeCell="BP15" sqref="BP1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rSRl/IJcXhNfmCohEbBHLJDRZZgYagAH4PyVkfUGSTHz8jOGz0jccVGY0ly2CPqi0FWhYvDyyXYQdy60PpEWg==" saltValue="hpWANeHyQS5h0BeLoG0+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6" zoomScale="70" zoomScaleNormal="70" zoomScaleSheetLayoutView="55" workbookViewId="0">
      <selection activeCell="BP15" sqref="BP1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yw9aS6+hG9wc06AyfrBL7944UMVVDsX0o8PTQ54fKnUX6tsmDwxc//3zBe6yrZZXZ03/Zj7uBtE9Eu3LpEBQ==" saltValue="kuEjVhV+vy9UTmEzKsNL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547</v>
      </c>
      <c r="G2" s="154"/>
      <c r="H2" s="155"/>
    </row>
    <row r="3" spans="1:8" x14ac:dyDescent="0.15">
      <c r="A3" s="151" t="s">
        <v>540</v>
      </c>
      <c r="B3" s="156"/>
      <c r="C3" s="157"/>
      <c r="D3" s="158">
        <v>38813</v>
      </c>
      <c r="E3" s="159"/>
      <c r="F3" s="160">
        <v>128485</v>
      </c>
      <c r="G3" s="161"/>
      <c r="H3" s="162"/>
    </row>
    <row r="4" spans="1:8" x14ac:dyDescent="0.15">
      <c r="A4" s="163"/>
      <c r="B4" s="164"/>
      <c r="C4" s="165"/>
      <c r="D4" s="166">
        <v>34575</v>
      </c>
      <c r="E4" s="167"/>
      <c r="F4" s="168">
        <v>62765</v>
      </c>
      <c r="G4" s="169"/>
      <c r="H4" s="170"/>
    </row>
    <row r="5" spans="1:8" x14ac:dyDescent="0.15">
      <c r="A5" s="151" t="s">
        <v>542</v>
      </c>
      <c r="B5" s="156"/>
      <c r="C5" s="157"/>
      <c r="D5" s="158">
        <v>56358</v>
      </c>
      <c r="E5" s="159"/>
      <c r="F5" s="160">
        <v>128611</v>
      </c>
      <c r="G5" s="161"/>
      <c r="H5" s="162"/>
    </row>
    <row r="6" spans="1:8" x14ac:dyDescent="0.15">
      <c r="A6" s="163"/>
      <c r="B6" s="164"/>
      <c r="C6" s="165"/>
      <c r="D6" s="166">
        <v>44228</v>
      </c>
      <c r="E6" s="167"/>
      <c r="F6" s="168">
        <v>61552</v>
      </c>
      <c r="G6" s="169"/>
      <c r="H6" s="170"/>
    </row>
    <row r="7" spans="1:8" x14ac:dyDescent="0.15">
      <c r="A7" s="151" t="s">
        <v>543</v>
      </c>
      <c r="B7" s="156"/>
      <c r="C7" s="157"/>
      <c r="D7" s="158">
        <v>55868</v>
      </c>
      <c r="E7" s="159"/>
      <c r="F7" s="160">
        <v>138651</v>
      </c>
      <c r="G7" s="161"/>
      <c r="H7" s="162"/>
    </row>
    <row r="8" spans="1:8" x14ac:dyDescent="0.15">
      <c r="A8" s="163"/>
      <c r="B8" s="164"/>
      <c r="C8" s="165"/>
      <c r="D8" s="166">
        <v>52317</v>
      </c>
      <c r="E8" s="167"/>
      <c r="F8" s="168">
        <v>71211</v>
      </c>
      <c r="G8" s="169"/>
      <c r="H8" s="170"/>
    </row>
    <row r="9" spans="1:8" x14ac:dyDescent="0.15">
      <c r="A9" s="151" t="s">
        <v>544</v>
      </c>
      <c r="B9" s="156"/>
      <c r="C9" s="157"/>
      <c r="D9" s="158">
        <v>44086</v>
      </c>
      <c r="E9" s="159"/>
      <c r="F9" s="160">
        <v>122882</v>
      </c>
      <c r="G9" s="161"/>
      <c r="H9" s="162"/>
    </row>
    <row r="10" spans="1:8" x14ac:dyDescent="0.15">
      <c r="A10" s="163"/>
      <c r="B10" s="164"/>
      <c r="C10" s="165"/>
      <c r="D10" s="166">
        <v>29571</v>
      </c>
      <c r="E10" s="167"/>
      <c r="F10" s="168">
        <v>65785</v>
      </c>
      <c r="G10" s="169"/>
      <c r="H10" s="170"/>
    </row>
    <row r="11" spans="1:8" x14ac:dyDescent="0.15">
      <c r="A11" s="151" t="s">
        <v>545</v>
      </c>
      <c r="B11" s="156"/>
      <c r="C11" s="157"/>
      <c r="D11" s="158">
        <v>41099</v>
      </c>
      <c r="E11" s="159"/>
      <c r="F11" s="160">
        <v>114790</v>
      </c>
      <c r="G11" s="161"/>
      <c r="H11" s="162"/>
    </row>
    <row r="12" spans="1:8" x14ac:dyDescent="0.15">
      <c r="A12" s="163"/>
      <c r="B12" s="164"/>
      <c r="C12" s="171"/>
      <c r="D12" s="166">
        <v>34846</v>
      </c>
      <c r="E12" s="167"/>
      <c r="F12" s="168">
        <v>55601</v>
      </c>
      <c r="G12" s="169"/>
      <c r="H12" s="170"/>
    </row>
    <row r="13" spans="1:8" x14ac:dyDescent="0.15">
      <c r="A13" s="151"/>
      <c r="B13" s="156"/>
      <c r="C13" s="172"/>
      <c r="D13" s="173">
        <v>47245</v>
      </c>
      <c r="E13" s="174"/>
      <c r="F13" s="175">
        <v>126684</v>
      </c>
      <c r="G13" s="176"/>
      <c r="H13" s="162"/>
    </row>
    <row r="14" spans="1:8" x14ac:dyDescent="0.15">
      <c r="A14" s="163"/>
      <c r="B14" s="164"/>
      <c r="C14" s="165"/>
      <c r="D14" s="166">
        <v>39107</v>
      </c>
      <c r="E14" s="167"/>
      <c r="F14" s="168">
        <v>63383</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3.45</v>
      </c>
      <c r="C19" s="177">
        <f>ROUND(VALUE(SUBSTITUTE(実質収支比率等に係る経年分析!G$48,"▲","-")),2)</f>
        <v>7.26</v>
      </c>
      <c r="D19" s="177">
        <f>ROUND(VALUE(SUBSTITUTE(実質収支比率等に係る経年分析!H$48,"▲","-")),2)</f>
        <v>4.99</v>
      </c>
      <c r="E19" s="177">
        <f>ROUND(VALUE(SUBSTITUTE(実質収支比率等に係る経年分析!I$48,"▲","-")),2)</f>
        <v>3.05</v>
      </c>
      <c r="F19" s="177">
        <f>ROUND(VALUE(SUBSTITUTE(実質収支比率等に係る経年分析!J$48,"▲","-")),2)</f>
        <v>4.24</v>
      </c>
    </row>
    <row r="20" spans="1:11" x14ac:dyDescent="0.15">
      <c r="A20" s="177" t="s">
        <v>55</v>
      </c>
      <c r="B20" s="177">
        <f>ROUND(VALUE(SUBSTITUTE(実質収支比率等に係る経年分析!F$47,"▲","-")),2)</f>
        <v>62.84</v>
      </c>
      <c r="C20" s="177">
        <f>ROUND(VALUE(SUBSTITUTE(実質収支比率等に係る経年分析!G$47,"▲","-")),2)</f>
        <v>56.94</v>
      </c>
      <c r="D20" s="177">
        <f>ROUND(VALUE(SUBSTITUTE(実質収支比率等に係る経年分析!H$47,"▲","-")),2)</f>
        <v>58.32</v>
      </c>
      <c r="E20" s="177">
        <f>ROUND(VALUE(SUBSTITUTE(実質収支比率等に係る経年分析!I$47,"▲","-")),2)</f>
        <v>52.84</v>
      </c>
      <c r="F20" s="177">
        <f>ROUND(VALUE(SUBSTITUTE(実質収支比率等に係る経年分析!J$47,"▲","-")),2)</f>
        <v>43.43</v>
      </c>
    </row>
    <row r="21" spans="1:11" x14ac:dyDescent="0.15">
      <c r="A21" s="177" t="s">
        <v>56</v>
      </c>
      <c r="B21" s="177">
        <f>IF(ISNUMBER(VALUE(SUBSTITUTE(実質収支比率等に係る経年分析!F$49,"▲","-"))),ROUND(VALUE(SUBSTITUTE(実質収支比率等に係る経年分析!F$49,"▲","-")),2),NA())</f>
        <v>-3.75</v>
      </c>
      <c r="C21" s="177">
        <f>IF(ISNUMBER(VALUE(SUBSTITUTE(実質収支比率等に係る経年分析!G$49,"▲","-"))),ROUND(VALUE(SUBSTITUTE(実質収支比率等に係る経年分析!G$49,"▲","-")),2),NA())</f>
        <v>-0.61</v>
      </c>
      <c r="D21" s="177">
        <f>IF(ISNUMBER(VALUE(SUBSTITUTE(実質収支比率等に係る経年分析!H$49,"▲","-"))),ROUND(VALUE(SUBSTITUTE(実質収支比率等に係る経年分析!H$49,"▲","-")),2),NA())</f>
        <v>-0.95</v>
      </c>
      <c r="E21" s="177">
        <f>IF(ISNUMBER(VALUE(SUBSTITUTE(実質収支比率等に係る経年分析!I$49,"▲","-"))),ROUND(VALUE(SUBSTITUTE(実質収支比率等に係る経年分析!I$49,"▲","-")),2),NA())</f>
        <v>-6.34</v>
      </c>
      <c r="F21" s="177">
        <f>IF(ISNUMBER(VALUE(SUBSTITUTE(実質収支比率等に係る経年分析!J$49,"▲","-"))),ROUND(VALUE(SUBSTITUTE(実質収支比率等に係る経年分析!J$49,"▲","-")),2),NA())</f>
        <v>-7.73</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7.0000000000000007E-2</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7.0000000000000007E-2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0.09</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v>
      </c>
    </row>
    <row r="31" spans="1:11" x14ac:dyDescent="0.15">
      <c r="A31" s="178" t="str">
        <f>IF(連結実質赤字比率に係る赤字・黒字の構成分析!C$39="",NA(),連結実質赤字比率に係る赤字・黒字の構成分析!C$39)</f>
        <v>公共下水道事業特別会計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0.14000000000000001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0.26</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0.23</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0.34</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0.21</v>
      </c>
    </row>
    <row r="32" spans="1:11" x14ac:dyDescent="0.15">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0.43</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1.35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1.27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1.34</v>
      </c>
    </row>
    <row r="33" spans="1:16" x14ac:dyDescent="0.15">
      <c r="A33" s="178" t="str">
        <f>IF(連結実質赤字比率に係る赤字・黒字の構成分析!C$37="",NA(),連結実質赤字比率に係る赤字・黒字の構成分析!C$37)</f>
        <v>農業集落排水事業特別会計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0.04</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0.31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0.53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1.49</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3.44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7.26</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4.99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3.05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4.24</v>
      </c>
    </row>
    <row r="35" spans="1:16" x14ac:dyDescent="0.15">
      <c r="A35" s="178" t="str">
        <f>IF(連結実質赤字比率に係る赤字・黒字の構成分析!C$35="",NA(),連結実質赤字比率に係る赤字・黒字の構成分析!C$35)</f>
        <v>国民健康保険特別会計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4.33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2.7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5.18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6.66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7.17</v>
      </c>
    </row>
    <row r="36" spans="1:16" x14ac:dyDescent="0.15">
      <c r="A36" s="178" t="str">
        <f>IF(連結実質赤字比率に係る赤字・黒字の構成分析!C$34="",NA(),連結実質赤字比率に係る赤字・黒字の構成分析!C$34)</f>
        <v>上水道事業会計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22.07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25.3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24.98</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25.12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26.04</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257</v>
      </c>
      <c r="E42" s="179"/>
      <c r="F42" s="179"/>
      <c r="G42" s="179">
        <f>'実質公債費比率（分子）の構造'!L$52</f>
        <v>247</v>
      </c>
      <c r="H42" s="179"/>
      <c r="I42" s="179"/>
      <c r="J42" s="179">
        <f>'実質公債費比率（分子）の構造'!M$52</f>
        <v>258</v>
      </c>
      <c r="K42" s="179"/>
      <c r="L42" s="179"/>
      <c r="M42" s="179">
        <f>'実質公債費比率（分子）の構造'!N$52</f>
        <v>264</v>
      </c>
      <c r="N42" s="179"/>
      <c r="O42" s="179"/>
      <c r="P42" s="179">
        <f>'実質公債費比率（分子）の構造'!O$52</f>
        <v>265</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8</v>
      </c>
      <c r="C44" s="179"/>
      <c r="D44" s="179"/>
      <c r="E44" s="179">
        <f>'実質公債費比率（分子）の構造'!L$50</f>
        <v>8</v>
      </c>
      <c r="F44" s="179"/>
      <c r="G44" s="179"/>
      <c r="H44" s="179">
        <f>'実質公債費比率（分子）の構造'!M$50</f>
        <v>21</v>
      </c>
      <c r="I44" s="179"/>
      <c r="J44" s="179"/>
      <c r="K44" s="179">
        <f>'実質公債費比率（分子）の構造'!N$50</f>
        <v>1</v>
      </c>
      <c r="L44" s="179"/>
      <c r="M44" s="179"/>
      <c r="N44" s="179">
        <f>'実質公債費比率（分子）の構造'!O$50</f>
        <v>1</v>
      </c>
      <c r="O44" s="179"/>
      <c r="P44" s="179"/>
    </row>
    <row r="45" spans="1:16" x14ac:dyDescent="0.15">
      <c r="A45" s="179" t="s">
        <v>66</v>
      </c>
      <c r="B45" s="179">
        <f>'実質公債費比率（分子）の構造'!K$49</f>
        <v>10</v>
      </c>
      <c r="C45" s="179"/>
      <c r="D45" s="179"/>
      <c r="E45" s="179">
        <f>'実質公債費比率（分子）の構造'!L$49</f>
        <v>11</v>
      </c>
      <c r="F45" s="179"/>
      <c r="G45" s="179"/>
      <c r="H45" s="179">
        <f>'実質公債費比率（分子）の構造'!M$49</f>
        <v>14</v>
      </c>
      <c r="I45" s="179"/>
      <c r="J45" s="179"/>
      <c r="K45" s="179">
        <f>'実質公債費比率（分子）の構造'!N$49</f>
        <v>16</v>
      </c>
      <c r="L45" s="179"/>
      <c r="M45" s="179"/>
      <c r="N45" s="179">
        <f>'実質公債費比率（分子）の構造'!O$49</f>
        <v>7</v>
      </c>
      <c r="O45" s="179"/>
      <c r="P45" s="179"/>
    </row>
    <row r="46" spans="1:16" x14ac:dyDescent="0.15">
      <c r="A46" s="179" t="s">
        <v>67</v>
      </c>
      <c r="B46" s="179">
        <f>'実質公債費比率（分子）の構造'!K$48</f>
        <v>43</v>
      </c>
      <c r="C46" s="179"/>
      <c r="D46" s="179"/>
      <c r="E46" s="179">
        <f>'実質公債費比率（分子）の構造'!L$48</f>
        <v>43</v>
      </c>
      <c r="F46" s="179"/>
      <c r="G46" s="179"/>
      <c r="H46" s="179">
        <f>'実質公債費比率（分子）の構造'!M$48</f>
        <v>48</v>
      </c>
      <c r="I46" s="179"/>
      <c r="J46" s="179"/>
      <c r="K46" s="179">
        <f>'実質公債費比率（分子）の構造'!N$48</f>
        <v>52</v>
      </c>
      <c r="L46" s="179"/>
      <c r="M46" s="179"/>
      <c r="N46" s="179">
        <f>'実質公債費比率（分子）の構造'!O$48</f>
        <v>45</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326</v>
      </c>
      <c r="C49" s="179"/>
      <c r="D49" s="179"/>
      <c r="E49" s="179">
        <f>'実質公債費比率（分子）の構造'!L$45</f>
        <v>295</v>
      </c>
      <c r="F49" s="179"/>
      <c r="G49" s="179"/>
      <c r="H49" s="179">
        <f>'実質公債費比率（分子）の構造'!M$45</f>
        <v>240</v>
      </c>
      <c r="I49" s="179"/>
      <c r="J49" s="179"/>
      <c r="K49" s="179">
        <f>'実質公債費比率（分子）の構造'!N$45</f>
        <v>238</v>
      </c>
      <c r="L49" s="179"/>
      <c r="M49" s="179"/>
      <c r="N49" s="179">
        <f>'実質公債費比率（分子）の構造'!O$45</f>
        <v>234</v>
      </c>
      <c r="O49" s="179"/>
      <c r="P49" s="179"/>
    </row>
    <row r="50" spans="1:16" x14ac:dyDescent="0.15">
      <c r="A50" s="179" t="s">
        <v>71</v>
      </c>
      <c r="B50" s="179" t="e">
        <f>NA()</f>
        <v>#N/A</v>
      </c>
      <c r="C50" s="179">
        <f>IF(ISNUMBER('実質公債費比率（分子）の構造'!K$53),'実質公債費比率（分子）の構造'!K$53,NA())</f>
        <v>130</v>
      </c>
      <c r="D50" s="179" t="e">
        <f>NA()</f>
        <v>#N/A</v>
      </c>
      <c r="E50" s="179" t="e">
        <f>NA()</f>
        <v>#N/A</v>
      </c>
      <c r="F50" s="179">
        <f>IF(ISNUMBER('実質公債費比率（分子）の構造'!L$53),'実質公債費比率（分子）の構造'!L$53,NA())</f>
        <v>110</v>
      </c>
      <c r="G50" s="179" t="e">
        <f>NA()</f>
        <v>#N/A</v>
      </c>
      <c r="H50" s="179" t="e">
        <f>NA()</f>
        <v>#N/A</v>
      </c>
      <c r="I50" s="179">
        <f>IF(ISNUMBER('実質公債費比率（分子）の構造'!M$53),'実質公債費比率（分子）の構造'!M$53,NA())</f>
        <v>65</v>
      </c>
      <c r="J50" s="179" t="e">
        <f>NA()</f>
        <v>#N/A</v>
      </c>
      <c r="K50" s="179" t="e">
        <f>NA()</f>
        <v>#N/A</v>
      </c>
      <c r="L50" s="179">
        <f>IF(ISNUMBER('実質公債費比率（分子）の構造'!N$53),'実質公債費比率（分子）の構造'!N$53,NA())</f>
        <v>43</v>
      </c>
      <c r="M50" s="179" t="e">
        <f>NA()</f>
        <v>#N/A</v>
      </c>
      <c r="N50" s="179" t="e">
        <f>NA()</f>
        <v>#N/A</v>
      </c>
      <c r="O50" s="179">
        <f>IF(ISNUMBER('実質公債費比率（分子）の構造'!O$53),'実質公債費比率（分子）の構造'!O$53,NA())</f>
        <v>22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3064</v>
      </c>
      <c r="E56" s="178"/>
      <c r="F56" s="178"/>
      <c r="G56" s="178">
        <f>'将来負担比率（分子）の構造'!J$52</f>
        <v>2983</v>
      </c>
      <c r="H56" s="178"/>
      <c r="I56" s="178"/>
      <c r="J56" s="178">
        <f>'将来負担比率（分子）の構造'!K$52</f>
        <v>2927</v>
      </c>
      <c r="K56" s="178"/>
      <c r="L56" s="178"/>
      <c r="M56" s="178">
        <f>'将来負担比率（分子）の構造'!L$52</f>
        <v>2848</v>
      </c>
      <c r="N56" s="178"/>
      <c r="O56" s="178"/>
      <c r="P56" s="178">
        <f>'将来負担比率（分子）の構造'!M$52</f>
        <v>2747</v>
      </c>
    </row>
    <row r="57" spans="1:16" x14ac:dyDescent="0.15">
      <c r="A57" s="178" t="s">
        <v>42</v>
      </c>
      <c r="B57" s="178"/>
      <c r="C57" s="178"/>
      <c r="D57" s="178">
        <f>'将来負担比率（分子）の構造'!I$51</f>
        <v>8</v>
      </c>
      <c r="E57" s="178"/>
      <c r="F57" s="178"/>
      <c r="G57" s="178">
        <f>'将来負担比率（分子）の構造'!J$51</f>
        <v>6</v>
      </c>
      <c r="H57" s="178"/>
      <c r="I57" s="178"/>
      <c r="J57" s="178">
        <f>'将来負担比率（分子）の構造'!K$51</f>
        <v>5</v>
      </c>
      <c r="K57" s="178"/>
      <c r="L57" s="178"/>
      <c r="M57" s="178">
        <f>'将来負担比率（分子）の構造'!L$51</f>
        <v>2</v>
      </c>
      <c r="N57" s="178"/>
      <c r="O57" s="178"/>
      <c r="P57" s="178">
        <f>'将来負担比率（分子）の構造'!M$51</f>
        <v>1</v>
      </c>
    </row>
    <row r="58" spans="1:16" x14ac:dyDescent="0.15">
      <c r="A58" s="178" t="s">
        <v>41</v>
      </c>
      <c r="B58" s="178"/>
      <c r="C58" s="178"/>
      <c r="D58" s="178">
        <f>'将来負担比率（分子）の構造'!I$50</f>
        <v>2230</v>
      </c>
      <c r="E58" s="178"/>
      <c r="F58" s="178"/>
      <c r="G58" s="178">
        <f>'将来負担比率（分子）の構造'!J$50</f>
        <v>2136</v>
      </c>
      <c r="H58" s="178"/>
      <c r="I58" s="178"/>
      <c r="J58" s="178">
        <f>'将来負担比率（分子）の構造'!K$50</f>
        <v>2144</v>
      </c>
      <c r="K58" s="178"/>
      <c r="L58" s="178"/>
      <c r="M58" s="178">
        <f>'将来負担比率（分子）の構造'!L$50</f>
        <v>2045</v>
      </c>
      <c r="N58" s="178"/>
      <c r="O58" s="178"/>
      <c r="P58" s="178">
        <f>'将来負担比率（分子）の構造'!M$50</f>
        <v>1896</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t="str">
        <f>'将来負担比率（分子）の構造'!I$45</f>
        <v>-</v>
      </c>
      <c r="C62" s="178"/>
      <c r="D62" s="178"/>
      <c r="E62" s="178" t="str">
        <f>'将来負担比率（分子）の構造'!J$45</f>
        <v>-</v>
      </c>
      <c r="F62" s="178"/>
      <c r="G62" s="178"/>
      <c r="H62" s="178" t="str">
        <f>'将来負担比率（分子）の構造'!K$45</f>
        <v>-</v>
      </c>
      <c r="I62" s="178"/>
      <c r="J62" s="178"/>
      <c r="K62" s="178" t="str">
        <f>'将来負担比率（分子）の構造'!L$45</f>
        <v>-</v>
      </c>
      <c r="L62" s="178"/>
      <c r="M62" s="178"/>
      <c r="N62" s="178" t="str">
        <f>'将来負担比率（分子）の構造'!M$45</f>
        <v>-</v>
      </c>
      <c r="O62" s="178"/>
      <c r="P62" s="178"/>
    </row>
    <row r="63" spans="1:16" x14ac:dyDescent="0.15">
      <c r="A63" s="178" t="s">
        <v>34</v>
      </c>
      <c r="B63" s="178">
        <f>'将来負担比率（分子）の構造'!I$44</f>
        <v>62</v>
      </c>
      <c r="C63" s="178"/>
      <c r="D63" s="178"/>
      <c r="E63" s="178">
        <f>'将来負担比率（分子）の構造'!J$44</f>
        <v>56</v>
      </c>
      <c r="F63" s="178"/>
      <c r="G63" s="178"/>
      <c r="H63" s="178">
        <f>'将来負担比率（分子）の構造'!K$44</f>
        <v>47</v>
      </c>
      <c r="I63" s="178"/>
      <c r="J63" s="178"/>
      <c r="K63" s="178">
        <f>'将来負担比率（分子）の構造'!L$44</f>
        <v>42</v>
      </c>
      <c r="L63" s="178"/>
      <c r="M63" s="178"/>
      <c r="N63" s="178">
        <f>'将来負担比率（分子）の構造'!M$44</f>
        <v>110</v>
      </c>
      <c r="O63" s="178"/>
      <c r="P63" s="178"/>
    </row>
    <row r="64" spans="1:16" x14ac:dyDescent="0.15">
      <c r="A64" s="178" t="s">
        <v>33</v>
      </c>
      <c r="B64" s="178">
        <f>'将来負担比率（分子）の構造'!I$43</f>
        <v>460</v>
      </c>
      <c r="C64" s="178"/>
      <c r="D64" s="178"/>
      <c r="E64" s="178">
        <f>'将来負担比率（分子）の構造'!J$43</f>
        <v>419</v>
      </c>
      <c r="F64" s="178"/>
      <c r="G64" s="178"/>
      <c r="H64" s="178">
        <f>'将来負担比率（分子）の構造'!K$43</f>
        <v>411</v>
      </c>
      <c r="I64" s="178"/>
      <c r="J64" s="178"/>
      <c r="K64" s="178">
        <f>'将来負担比率（分子）の構造'!L$43</f>
        <v>527</v>
      </c>
      <c r="L64" s="178"/>
      <c r="M64" s="178"/>
      <c r="N64" s="178">
        <f>'将来負担比率（分子）の構造'!M$43</f>
        <v>493</v>
      </c>
      <c r="O64" s="178"/>
      <c r="P64" s="178"/>
    </row>
    <row r="65" spans="1:16" x14ac:dyDescent="0.15">
      <c r="A65" s="178" t="s">
        <v>32</v>
      </c>
      <c r="B65" s="178">
        <f>'将来負担比率（分子）の構造'!I$42</f>
        <v>28</v>
      </c>
      <c r="C65" s="178"/>
      <c r="D65" s="178"/>
      <c r="E65" s="178">
        <f>'将来負担比率（分子）の構造'!J$42</f>
        <v>20</v>
      </c>
      <c r="F65" s="178"/>
      <c r="G65" s="178"/>
      <c r="H65" s="178" t="str">
        <f>'将来負担比率（分子）の構造'!K$42</f>
        <v>-</v>
      </c>
      <c r="I65" s="178"/>
      <c r="J65" s="178"/>
      <c r="K65" s="178" t="str">
        <f>'将来負担比率（分子）の構造'!L$42</f>
        <v>-</v>
      </c>
      <c r="L65" s="178"/>
      <c r="M65" s="178"/>
      <c r="N65" s="178">
        <f>'将来負担比率（分子）の構造'!M$42</f>
        <v>3</v>
      </c>
      <c r="O65" s="178"/>
      <c r="P65" s="178"/>
    </row>
    <row r="66" spans="1:16" x14ac:dyDescent="0.15">
      <c r="A66" s="178" t="s">
        <v>31</v>
      </c>
      <c r="B66" s="178">
        <f>'将来負担比率（分子）の構造'!I$41</f>
        <v>2551</v>
      </c>
      <c r="C66" s="178"/>
      <c r="D66" s="178"/>
      <c r="E66" s="178">
        <f>'将来負担比率（分子）の構造'!J$41</f>
        <v>2560</v>
      </c>
      <c r="F66" s="178"/>
      <c r="G66" s="178"/>
      <c r="H66" s="178">
        <f>'将来負担比率（分子）の構造'!K$41</f>
        <v>2653</v>
      </c>
      <c r="I66" s="178"/>
      <c r="J66" s="178"/>
      <c r="K66" s="178">
        <f>'将来負担比率（分子）の構造'!L$41</f>
        <v>2710</v>
      </c>
      <c r="L66" s="178"/>
      <c r="M66" s="178"/>
      <c r="N66" s="178">
        <f>'将来負担比率（分子）の構造'!M$41</f>
        <v>2702</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1266</v>
      </c>
      <c r="C72" s="182">
        <f>基金残高に係る経年分析!G55</f>
        <v>1167</v>
      </c>
      <c r="D72" s="182">
        <f>基金残高に係る経年分析!H55</f>
        <v>967</v>
      </c>
    </row>
    <row r="73" spans="1:16" x14ac:dyDescent="0.15">
      <c r="A73" s="181" t="s">
        <v>78</v>
      </c>
      <c r="B73" s="182">
        <f>基金残高に係る経年分析!F56</f>
        <v>100</v>
      </c>
      <c r="C73" s="182">
        <f>基金残高に係る経年分析!G56</f>
        <v>101</v>
      </c>
      <c r="D73" s="182">
        <f>基金残高に係る経年分析!H56</f>
        <v>101</v>
      </c>
    </row>
    <row r="74" spans="1:16" x14ac:dyDescent="0.15">
      <c r="A74" s="181" t="s">
        <v>79</v>
      </c>
      <c r="B74" s="182">
        <f>基金残高に係る経年分析!F57</f>
        <v>591</v>
      </c>
      <c r="C74" s="182">
        <f>基金残高に係る経年分析!G57</f>
        <v>591</v>
      </c>
      <c r="D74" s="182">
        <f>基金残高に係る経年分析!H57</f>
        <v>591</v>
      </c>
    </row>
  </sheetData>
  <sheetProtection algorithmName="SHA-512" hashValue="d5Pck4Mfghi/ZFvSWeqG4tluFzt6RnbH1QERSlMw05RPMLUXEPgvY26Z97a+bVc1Bkgbl7cfSQ7FRpykXuAOcQ==" saltValue="rH20AgRVM/6SVH/FnCu5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215</v>
      </c>
      <c r="DI1" s="654"/>
      <c r="DJ1" s="654"/>
      <c r="DK1" s="654"/>
      <c r="DL1" s="654"/>
      <c r="DM1" s="654"/>
      <c r="DN1" s="655"/>
      <c r="DO1" s="223"/>
      <c r="DP1" s="653" t="s">
        <v>216</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217</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218</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219</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220</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221</v>
      </c>
      <c r="S4" s="657"/>
      <c r="T4" s="657"/>
      <c r="U4" s="657"/>
      <c r="V4" s="657"/>
      <c r="W4" s="657"/>
      <c r="X4" s="657"/>
      <c r="Y4" s="658"/>
      <c r="Z4" s="656" t="s">
        <v>222</v>
      </c>
      <c r="AA4" s="657"/>
      <c r="AB4" s="657"/>
      <c r="AC4" s="658"/>
      <c r="AD4" s="656" t="s">
        <v>223</v>
      </c>
      <c r="AE4" s="657"/>
      <c r="AF4" s="657"/>
      <c r="AG4" s="657"/>
      <c r="AH4" s="657"/>
      <c r="AI4" s="657"/>
      <c r="AJ4" s="657"/>
      <c r="AK4" s="658"/>
      <c r="AL4" s="656" t="s">
        <v>222</v>
      </c>
      <c r="AM4" s="657"/>
      <c r="AN4" s="657"/>
      <c r="AO4" s="658"/>
      <c r="AP4" s="662" t="s">
        <v>224</v>
      </c>
      <c r="AQ4" s="662"/>
      <c r="AR4" s="662"/>
      <c r="AS4" s="662"/>
      <c r="AT4" s="662"/>
      <c r="AU4" s="662"/>
      <c r="AV4" s="662"/>
      <c r="AW4" s="662"/>
      <c r="AX4" s="662"/>
      <c r="AY4" s="662"/>
      <c r="AZ4" s="662"/>
      <c r="BA4" s="662"/>
      <c r="BB4" s="662"/>
      <c r="BC4" s="662"/>
      <c r="BD4" s="662"/>
      <c r="BE4" s="662"/>
      <c r="BF4" s="662"/>
      <c r="BG4" s="662" t="s">
        <v>225</v>
      </c>
      <c r="BH4" s="662"/>
      <c r="BI4" s="662"/>
      <c r="BJ4" s="662"/>
      <c r="BK4" s="662"/>
      <c r="BL4" s="662"/>
      <c r="BM4" s="662"/>
      <c r="BN4" s="662"/>
      <c r="BO4" s="662" t="s">
        <v>222</v>
      </c>
      <c r="BP4" s="662"/>
      <c r="BQ4" s="662"/>
      <c r="BR4" s="662"/>
      <c r="BS4" s="662" t="s">
        <v>226</v>
      </c>
      <c r="BT4" s="662"/>
      <c r="BU4" s="662"/>
      <c r="BV4" s="662"/>
      <c r="BW4" s="662"/>
      <c r="BX4" s="662"/>
      <c r="BY4" s="662"/>
      <c r="BZ4" s="662"/>
      <c r="CA4" s="662"/>
      <c r="CB4" s="662"/>
      <c r="CD4" s="659" t="s">
        <v>227</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228</v>
      </c>
      <c r="C5" s="664"/>
      <c r="D5" s="664"/>
      <c r="E5" s="664"/>
      <c r="F5" s="664"/>
      <c r="G5" s="664"/>
      <c r="H5" s="664"/>
      <c r="I5" s="664"/>
      <c r="J5" s="664"/>
      <c r="K5" s="664"/>
      <c r="L5" s="664"/>
      <c r="M5" s="664"/>
      <c r="N5" s="664"/>
      <c r="O5" s="664"/>
      <c r="P5" s="664"/>
      <c r="Q5" s="665"/>
      <c r="R5" s="666">
        <v>1150909</v>
      </c>
      <c r="S5" s="667"/>
      <c r="T5" s="667"/>
      <c r="U5" s="667"/>
      <c r="V5" s="667"/>
      <c r="W5" s="667"/>
      <c r="X5" s="667"/>
      <c r="Y5" s="668"/>
      <c r="Z5" s="669">
        <v>33.5</v>
      </c>
      <c r="AA5" s="669"/>
      <c r="AB5" s="669"/>
      <c r="AC5" s="669"/>
      <c r="AD5" s="670">
        <v>1150909</v>
      </c>
      <c r="AE5" s="670"/>
      <c r="AF5" s="670"/>
      <c r="AG5" s="670"/>
      <c r="AH5" s="670"/>
      <c r="AI5" s="670"/>
      <c r="AJ5" s="670"/>
      <c r="AK5" s="670"/>
      <c r="AL5" s="671">
        <v>55.4</v>
      </c>
      <c r="AM5" s="672"/>
      <c r="AN5" s="672"/>
      <c r="AO5" s="673"/>
      <c r="AP5" s="663" t="s">
        <v>229</v>
      </c>
      <c r="AQ5" s="664"/>
      <c r="AR5" s="664"/>
      <c r="AS5" s="664"/>
      <c r="AT5" s="664"/>
      <c r="AU5" s="664"/>
      <c r="AV5" s="664"/>
      <c r="AW5" s="664"/>
      <c r="AX5" s="664"/>
      <c r="AY5" s="664"/>
      <c r="AZ5" s="664"/>
      <c r="BA5" s="664"/>
      <c r="BB5" s="664"/>
      <c r="BC5" s="664"/>
      <c r="BD5" s="664"/>
      <c r="BE5" s="664"/>
      <c r="BF5" s="665"/>
      <c r="BG5" s="677">
        <v>1150909</v>
      </c>
      <c r="BH5" s="678"/>
      <c r="BI5" s="678"/>
      <c r="BJ5" s="678"/>
      <c r="BK5" s="678"/>
      <c r="BL5" s="678"/>
      <c r="BM5" s="678"/>
      <c r="BN5" s="679"/>
      <c r="BO5" s="680">
        <v>100</v>
      </c>
      <c r="BP5" s="680"/>
      <c r="BQ5" s="680"/>
      <c r="BR5" s="680"/>
      <c r="BS5" s="681" t="s">
        <v>230</v>
      </c>
      <c r="BT5" s="681"/>
      <c r="BU5" s="681"/>
      <c r="BV5" s="681"/>
      <c r="BW5" s="681"/>
      <c r="BX5" s="681"/>
      <c r="BY5" s="681"/>
      <c r="BZ5" s="681"/>
      <c r="CA5" s="681"/>
      <c r="CB5" s="685"/>
      <c r="CD5" s="659" t="s">
        <v>224</v>
      </c>
      <c r="CE5" s="660"/>
      <c r="CF5" s="660"/>
      <c r="CG5" s="660"/>
      <c r="CH5" s="660"/>
      <c r="CI5" s="660"/>
      <c r="CJ5" s="660"/>
      <c r="CK5" s="660"/>
      <c r="CL5" s="660"/>
      <c r="CM5" s="660"/>
      <c r="CN5" s="660"/>
      <c r="CO5" s="660"/>
      <c r="CP5" s="660"/>
      <c r="CQ5" s="661"/>
      <c r="CR5" s="659" t="s">
        <v>231</v>
      </c>
      <c r="CS5" s="660"/>
      <c r="CT5" s="660"/>
      <c r="CU5" s="660"/>
      <c r="CV5" s="660"/>
      <c r="CW5" s="660"/>
      <c r="CX5" s="660"/>
      <c r="CY5" s="661"/>
      <c r="CZ5" s="659" t="s">
        <v>222</v>
      </c>
      <c r="DA5" s="660"/>
      <c r="DB5" s="660"/>
      <c r="DC5" s="661"/>
      <c r="DD5" s="659" t="s">
        <v>232</v>
      </c>
      <c r="DE5" s="660"/>
      <c r="DF5" s="660"/>
      <c r="DG5" s="660"/>
      <c r="DH5" s="660"/>
      <c r="DI5" s="660"/>
      <c r="DJ5" s="660"/>
      <c r="DK5" s="660"/>
      <c r="DL5" s="660"/>
      <c r="DM5" s="660"/>
      <c r="DN5" s="660"/>
      <c r="DO5" s="660"/>
      <c r="DP5" s="661"/>
      <c r="DQ5" s="659" t="s">
        <v>233</v>
      </c>
      <c r="DR5" s="660"/>
      <c r="DS5" s="660"/>
      <c r="DT5" s="660"/>
      <c r="DU5" s="660"/>
      <c r="DV5" s="660"/>
      <c r="DW5" s="660"/>
      <c r="DX5" s="660"/>
      <c r="DY5" s="660"/>
      <c r="DZ5" s="660"/>
      <c r="EA5" s="660"/>
      <c r="EB5" s="660"/>
      <c r="EC5" s="661"/>
    </row>
    <row r="6" spans="2:143" ht="11.25" customHeight="1" x14ac:dyDescent="0.15">
      <c r="B6" s="674" t="s">
        <v>234</v>
      </c>
      <c r="C6" s="675"/>
      <c r="D6" s="675"/>
      <c r="E6" s="675"/>
      <c r="F6" s="675"/>
      <c r="G6" s="675"/>
      <c r="H6" s="675"/>
      <c r="I6" s="675"/>
      <c r="J6" s="675"/>
      <c r="K6" s="675"/>
      <c r="L6" s="675"/>
      <c r="M6" s="675"/>
      <c r="N6" s="675"/>
      <c r="O6" s="675"/>
      <c r="P6" s="675"/>
      <c r="Q6" s="676"/>
      <c r="R6" s="677">
        <v>39216</v>
      </c>
      <c r="S6" s="678"/>
      <c r="T6" s="678"/>
      <c r="U6" s="678"/>
      <c r="V6" s="678"/>
      <c r="W6" s="678"/>
      <c r="X6" s="678"/>
      <c r="Y6" s="679"/>
      <c r="Z6" s="680">
        <v>1.1000000000000001</v>
      </c>
      <c r="AA6" s="680"/>
      <c r="AB6" s="680"/>
      <c r="AC6" s="680"/>
      <c r="AD6" s="681">
        <v>39216</v>
      </c>
      <c r="AE6" s="681"/>
      <c r="AF6" s="681"/>
      <c r="AG6" s="681"/>
      <c r="AH6" s="681"/>
      <c r="AI6" s="681"/>
      <c r="AJ6" s="681"/>
      <c r="AK6" s="681"/>
      <c r="AL6" s="682">
        <v>1.9</v>
      </c>
      <c r="AM6" s="683"/>
      <c r="AN6" s="683"/>
      <c r="AO6" s="684"/>
      <c r="AP6" s="674" t="s">
        <v>235</v>
      </c>
      <c r="AQ6" s="675"/>
      <c r="AR6" s="675"/>
      <c r="AS6" s="675"/>
      <c r="AT6" s="675"/>
      <c r="AU6" s="675"/>
      <c r="AV6" s="675"/>
      <c r="AW6" s="675"/>
      <c r="AX6" s="675"/>
      <c r="AY6" s="675"/>
      <c r="AZ6" s="675"/>
      <c r="BA6" s="675"/>
      <c r="BB6" s="675"/>
      <c r="BC6" s="675"/>
      <c r="BD6" s="675"/>
      <c r="BE6" s="675"/>
      <c r="BF6" s="676"/>
      <c r="BG6" s="677">
        <v>1150909</v>
      </c>
      <c r="BH6" s="678"/>
      <c r="BI6" s="678"/>
      <c r="BJ6" s="678"/>
      <c r="BK6" s="678"/>
      <c r="BL6" s="678"/>
      <c r="BM6" s="678"/>
      <c r="BN6" s="679"/>
      <c r="BO6" s="680">
        <v>100</v>
      </c>
      <c r="BP6" s="680"/>
      <c r="BQ6" s="680"/>
      <c r="BR6" s="680"/>
      <c r="BS6" s="681" t="s">
        <v>173</v>
      </c>
      <c r="BT6" s="681"/>
      <c r="BU6" s="681"/>
      <c r="BV6" s="681"/>
      <c r="BW6" s="681"/>
      <c r="BX6" s="681"/>
      <c r="BY6" s="681"/>
      <c r="BZ6" s="681"/>
      <c r="CA6" s="681"/>
      <c r="CB6" s="685"/>
      <c r="CD6" s="688" t="s">
        <v>236</v>
      </c>
      <c r="CE6" s="689"/>
      <c r="CF6" s="689"/>
      <c r="CG6" s="689"/>
      <c r="CH6" s="689"/>
      <c r="CI6" s="689"/>
      <c r="CJ6" s="689"/>
      <c r="CK6" s="689"/>
      <c r="CL6" s="689"/>
      <c r="CM6" s="689"/>
      <c r="CN6" s="689"/>
      <c r="CO6" s="689"/>
      <c r="CP6" s="689"/>
      <c r="CQ6" s="690"/>
      <c r="CR6" s="677">
        <v>55213</v>
      </c>
      <c r="CS6" s="678"/>
      <c r="CT6" s="678"/>
      <c r="CU6" s="678"/>
      <c r="CV6" s="678"/>
      <c r="CW6" s="678"/>
      <c r="CX6" s="678"/>
      <c r="CY6" s="679"/>
      <c r="CZ6" s="671">
        <v>1.7</v>
      </c>
      <c r="DA6" s="672"/>
      <c r="DB6" s="672"/>
      <c r="DC6" s="691"/>
      <c r="DD6" s="686" t="s">
        <v>173</v>
      </c>
      <c r="DE6" s="678"/>
      <c r="DF6" s="678"/>
      <c r="DG6" s="678"/>
      <c r="DH6" s="678"/>
      <c r="DI6" s="678"/>
      <c r="DJ6" s="678"/>
      <c r="DK6" s="678"/>
      <c r="DL6" s="678"/>
      <c r="DM6" s="678"/>
      <c r="DN6" s="678"/>
      <c r="DO6" s="678"/>
      <c r="DP6" s="679"/>
      <c r="DQ6" s="686">
        <v>55213</v>
      </c>
      <c r="DR6" s="678"/>
      <c r="DS6" s="678"/>
      <c r="DT6" s="678"/>
      <c r="DU6" s="678"/>
      <c r="DV6" s="678"/>
      <c r="DW6" s="678"/>
      <c r="DX6" s="678"/>
      <c r="DY6" s="678"/>
      <c r="DZ6" s="678"/>
      <c r="EA6" s="678"/>
      <c r="EB6" s="678"/>
      <c r="EC6" s="687"/>
    </row>
    <row r="7" spans="2:143" ht="11.25" customHeight="1" x14ac:dyDescent="0.15">
      <c r="B7" s="674" t="s">
        <v>237</v>
      </c>
      <c r="C7" s="675"/>
      <c r="D7" s="675"/>
      <c r="E7" s="675"/>
      <c r="F7" s="675"/>
      <c r="G7" s="675"/>
      <c r="H7" s="675"/>
      <c r="I7" s="675"/>
      <c r="J7" s="675"/>
      <c r="K7" s="675"/>
      <c r="L7" s="675"/>
      <c r="M7" s="675"/>
      <c r="N7" s="675"/>
      <c r="O7" s="675"/>
      <c r="P7" s="675"/>
      <c r="Q7" s="676"/>
      <c r="R7" s="677">
        <v>2697</v>
      </c>
      <c r="S7" s="678"/>
      <c r="T7" s="678"/>
      <c r="U7" s="678"/>
      <c r="V7" s="678"/>
      <c r="W7" s="678"/>
      <c r="X7" s="678"/>
      <c r="Y7" s="679"/>
      <c r="Z7" s="680">
        <v>0.1</v>
      </c>
      <c r="AA7" s="680"/>
      <c r="AB7" s="680"/>
      <c r="AC7" s="680"/>
      <c r="AD7" s="681">
        <v>2697</v>
      </c>
      <c r="AE7" s="681"/>
      <c r="AF7" s="681"/>
      <c r="AG7" s="681"/>
      <c r="AH7" s="681"/>
      <c r="AI7" s="681"/>
      <c r="AJ7" s="681"/>
      <c r="AK7" s="681"/>
      <c r="AL7" s="682">
        <v>0.1</v>
      </c>
      <c r="AM7" s="683"/>
      <c r="AN7" s="683"/>
      <c r="AO7" s="684"/>
      <c r="AP7" s="674" t="s">
        <v>238</v>
      </c>
      <c r="AQ7" s="675"/>
      <c r="AR7" s="675"/>
      <c r="AS7" s="675"/>
      <c r="AT7" s="675"/>
      <c r="AU7" s="675"/>
      <c r="AV7" s="675"/>
      <c r="AW7" s="675"/>
      <c r="AX7" s="675"/>
      <c r="AY7" s="675"/>
      <c r="AZ7" s="675"/>
      <c r="BA7" s="675"/>
      <c r="BB7" s="675"/>
      <c r="BC7" s="675"/>
      <c r="BD7" s="675"/>
      <c r="BE7" s="675"/>
      <c r="BF7" s="676"/>
      <c r="BG7" s="677">
        <v>494595</v>
      </c>
      <c r="BH7" s="678"/>
      <c r="BI7" s="678"/>
      <c r="BJ7" s="678"/>
      <c r="BK7" s="678"/>
      <c r="BL7" s="678"/>
      <c r="BM7" s="678"/>
      <c r="BN7" s="679"/>
      <c r="BO7" s="680">
        <v>43</v>
      </c>
      <c r="BP7" s="680"/>
      <c r="BQ7" s="680"/>
      <c r="BR7" s="680"/>
      <c r="BS7" s="681" t="s">
        <v>173</v>
      </c>
      <c r="BT7" s="681"/>
      <c r="BU7" s="681"/>
      <c r="BV7" s="681"/>
      <c r="BW7" s="681"/>
      <c r="BX7" s="681"/>
      <c r="BY7" s="681"/>
      <c r="BZ7" s="681"/>
      <c r="CA7" s="681"/>
      <c r="CB7" s="685"/>
      <c r="CD7" s="692" t="s">
        <v>239</v>
      </c>
      <c r="CE7" s="693"/>
      <c r="CF7" s="693"/>
      <c r="CG7" s="693"/>
      <c r="CH7" s="693"/>
      <c r="CI7" s="693"/>
      <c r="CJ7" s="693"/>
      <c r="CK7" s="693"/>
      <c r="CL7" s="693"/>
      <c r="CM7" s="693"/>
      <c r="CN7" s="693"/>
      <c r="CO7" s="693"/>
      <c r="CP7" s="693"/>
      <c r="CQ7" s="694"/>
      <c r="CR7" s="677">
        <v>516272</v>
      </c>
      <c r="CS7" s="678"/>
      <c r="CT7" s="678"/>
      <c r="CU7" s="678"/>
      <c r="CV7" s="678"/>
      <c r="CW7" s="678"/>
      <c r="CX7" s="678"/>
      <c r="CY7" s="679"/>
      <c r="CZ7" s="680">
        <v>15.8</v>
      </c>
      <c r="DA7" s="680"/>
      <c r="DB7" s="680"/>
      <c r="DC7" s="680"/>
      <c r="DD7" s="686">
        <v>17508</v>
      </c>
      <c r="DE7" s="678"/>
      <c r="DF7" s="678"/>
      <c r="DG7" s="678"/>
      <c r="DH7" s="678"/>
      <c r="DI7" s="678"/>
      <c r="DJ7" s="678"/>
      <c r="DK7" s="678"/>
      <c r="DL7" s="678"/>
      <c r="DM7" s="678"/>
      <c r="DN7" s="678"/>
      <c r="DO7" s="678"/>
      <c r="DP7" s="679"/>
      <c r="DQ7" s="686">
        <v>473044</v>
      </c>
      <c r="DR7" s="678"/>
      <c r="DS7" s="678"/>
      <c r="DT7" s="678"/>
      <c r="DU7" s="678"/>
      <c r="DV7" s="678"/>
      <c r="DW7" s="678"/>
      <c r="DX7" s="678"/>
      <c r="DY7" s="678"/>
      <c r="DZ7" s="678"/>
      <c r="EA7" s="678"/>
      <c r="EB7" s="678"/>
      <c r="EC7" s="687"/>
    </row>
    <row r="8" spans="2:143" ht="11.25" customHeight="1" x14ac:dyDescent="0.15">
      <c r="B8" s="674" t="s">
        <v>240</v>
      </c>
      <c r="C8" s="675"/>
      <c r="D8" s="675"/>
      <c r="E8" s="675"/>
      <c r="F8" s="675"/>
      <c r="G8" s="675"/>
      <c r="H8" s="675"/>
      <c r="I8" s="675"/>
      <c r="J8" s="675"/>
      <c r="K8" s="675"/>
      <c r="L8" s="675"/>
      <c r="M8" s="675"/>
      <c r="N8" s="675"/>
      <c r="O8" s="675"/>
      <c r="P8" s="675"/>
      <c r="Q8" s="676"/>
      <c r="R8" s="677">
        <v>4162</v>
      </c>
      <c r="S8" s="678"/>
      <c r="T8" s="678"/>
      <c r="U8" s="678"/>
      <c r="V8" s="678"/>
      <c r="W8" s="678"/>
      <c r="X8" s="678"/>
      <c r="Y8" s="679"/>
      <c r="Z8" s="680">
        <v>0.1</v>
      </c>
      <c r="AA8" s="680"/>
      <c r="AB8" s="680"/>
      <c r="AC8" s="680"/>
      <c r="AD8" s="681">
        <v>4162</v>
      </c>
      <c r="AE8" s="681"/>
      <c r="AF8" s="681"/>
      <c r="AG8" s="681"/>
      <c r="AH8" s="681"/>
      <c r="AI8" s="681"/>
      <c r="AJ8" s="681"/>
      <c r="AK8" s="681"/>
      <c r="AL8" s="682">
        <v>0.2</v>
      </c>
      <c r="AM8" s="683"/>
      <c r="AN8" s="683"/>
      <c r="AO8" s="684"/>
      <c r="AP8" s="674" t="s">
        <v>241</v>
      </c>
      <c r="AQ8" s="675"/>
      <c r="AR8" s="675"/>
      <c r="AS8" s="675"/>
      <c r="AT8" s="675"/>
      <c r="AU8" s="675"/>
      <c r="AV8" s="675"/>
      <c r="AW8" s="675"/>
      <c r="AX8" s="675"/>
      <c r="AY8" s="675"/>
      <c r="AZ8" s="675"/>
      <c r="BA8" s="675"/>
      <c r="BB8" s="675"/>
      <c r="BC8" s="675"/>
      <c r="BD8" s="675"/>
      <c r="BE8" s="675"/>
      <c r="BF8" s="676"/>
      <c r="BG8" s="677">
        <v>15389</v>
      </c>
      <c r="BH8" s="678"/>
      <c r="BI8" s="678"/>
      <c r="BJ8" s="678"/>
      <c r="BK8" s="678"/>
      <c r="BL8" s="678"/>
      <c r="BM8" s="678"/>
      <c r="BN8" s="679"/>
      <c r="BO8" s="680">
        <v>1.3</v>
      </c>
      <c r="BP8" s="680"/>
      <c r="BQ8" s="680"/>
      <c r="BR8" s="680"/>
      <c r="BS8" s="686" t="s">
        <v>173</v>
      </c>
      <c r="BT8" s="678"/>
      <c r="BU8" s="678"/>
      <c r="BV8" s="678"/>
      <c r="BW8" s="678"/>
      <c r="BX8" s="678"/>
      <c r="BY8" s="678"/>
      <c r="BZ8" s="678"/>
      <c r="CA8" s="678"/>
      <c r="CB8" s="687"/>
      <c r="CD8" s="692" t="s">
        <v>242</v>
      </c>
      <c r="CE8" s="693"/>
      <c r="CF8" s="693"/>
      <c r="CG8" s="693"/>
      <c r="CH8" s="693"/>
      <c r="CI8" s="693"/>
      <c r="CJ8" s="693"/>
      <c r="CK8" s="693"/>
      <c r="CL8" s="693"/>
      <c r="CM8" s="693"/>
      <c r="CN8" s="693"/>
      <c r="CO8" s="693"/>
      <c r="CP8" s="693"/>
      <c r="CQ8" s="694"/>
      <c r="CR8" s="677">
        <v>1036205</v>
      </c>
      <c r="CS8" s="678"/>
      <c r="CT8" s="678"/>
      <c r="CU8" s="678"/>
      <c r="CV8" s="678"/>
      <c r="CW8" s="678"/>
      <c r="CX8" s="678"/>
      <c r="CY8" s="679"/>
      <c r="CZ8" s="680">
        <v>31.8</v>
      </c>
      <c r="DA8" s="680"/>
      <c r="DB8" s="680"/>
      <c r="DC8" s="680"/>
      <c r="DD8" s="686">
        <v>28743</v>
      </c>
      <c r="DE8" s="678"/>
      <c r="DF8" s="678"/>
      <c r="DG8" s="678"/>
      <c r="DH8" s="678"/>
      <c r="DI8" s="678"/>
      <c r="DJ8" s="678"/>
      <c r="DK8" s="678"/>
      <c r="DL8" s="678"/>
      <c r="DM8" s="678"/>
      <c r="DN8" s="678"/>
      <c r="DO8" s="678"/>
      <c r="DP8" s="679"/>
      <c r="DQ8" s="686">
        <v>592621</v>
      </c>
      <c r="DR8" s="678"/>
      <c r="DS8" s="678"/>
      <c r="DT8" s="678"/>
      <c r="DU8" s="678"/>
      <c r="DV8" s="678"/>
      <c r="DW8" s="678"/>
      <c r="DX8" s="678"/>
      <c r="DY8" s="678"/>
      <c r="DZ8" s="678"/>
      <c r="EA8" s="678"/>
      <c r="EB8" s="678"/>
      <c r="EC8" s="687"/>
    </row>
    <row r="9" spans="2:143" ht="11.25" customHeight="1" x14ac:dyDescent="0.15">
      <c r="B9" s="674" t="s">
        <v>243</v>
      </c>
      <c r="C9" s="675"/>
      <c r="D9" s="675"/>
      <c r="E9" s="675"/>
      <c r="F9" s="675"/>
      <c r="G9" s="675"/>
      <c r="H9" s="675"/>
      <c r="I9" s="675"/>
      <c r="J9" s="675"/>
      <c r="K9" s="675"/>
      <c r="L9" s="675"/>
      <c r="M9" s="675"/>
      <c r="N9" s="675"/>
      <c r="O9" s="675"/>
      <c r="P9" s="675"/>
      <c r="Q9" s="676"/>
      <c r="R9" s="677">
        <v>3539</v>
      </c>
      <c r="S9" s="678"/>
      <c r="T9" s="678"/>
      <c r="U9" s="678"/>
      <c r="V9" s="678"/>
      <c r="W9" s="678"/>
      <c r="X9" s="678"/>
      <c r="Y9" s="679"/>
      <c r="Z9" s="680">
        <v>0.1</v>
      </c>
      <c r="AA9" s="680"/>
      <c r="AB9" s="680"/>
      <c r="AC9" s="680"/>
      <c r="AD9" s="681">
        <v>3539</v>
      </c>
      <c r="AE9" s="681"/>
      <c r="AF9" s="681"/>
      <c r="AG9" s="681"/>
      <c r="AH9" s="681"/>
      <c r="AI9" s="681"/>
      <c r="AJ9" s="681"/>
      <c r="AK9" s="681"/>
      <c r="AL9" s="682">
        <v>0.2</v>
      </c>
      <c r="AM9" s="683"/>
      <c r="AN9" s="683"/>
      <c r="AO9" s="684"/>
      <c r="AP9" s="674" t="s">
        <v>244</v>
      </c>
      <c r="AQ9" s="675"/>
      <c r="AR9" s="675"/>
      <c r="AS9" s="675"/>
      <c r="AT9" s="675"/>
      <c r="AU9" s="675"/>
      <c r="AV9" s="675"/>
      <c r="AW9" s="675"/>
      <c r="AX9" s="675"/>
      <c r="AY9" s="675"/>
      <c r="AZ9" s="675"/>
      <c r="BA9" s="675"/>
      <c r="BB9" s="675"/>
      <c r="BC9" s="675"/>
      <c r="BD9" s="675"/>
      <c r="BE9" s="675"/>
      <c r="BF9" s="676"/>
      <c r="BG9" s="677">
        <v>384550</v>
      </c>
      <c r="BH9" s="678"/>
      <c r="BI9" s="678"/>
      <c r="BJ9" s="678"/>
      <c r="BK9" s="678"/>
      <c r="BL9" s="678"/>
      <c r="BM9" s="678"/>
      <c r="BN9" s="679"/>
      <c r="BO9" s="680">
        <v>33.4</v>
      </c>
      <c r="BP9" s="680"/>
      <c r="BQ9" s="680"/>
      <c r="BR9" s="680"/>
      <c r="BS9" s="686" t="s">
        <v>230</v>
      </c>
      <c r="BT9" s="678"/>
      <c r="BU9" s="678"/>
      <c r="BV9" s="678"/>
      <c r="BW9" s="678"/>
      <c r="BX9" s="678"/>
      <c r="BY9" s="678"/>
      <c r="BZ9" s="678"/>
      <c r="CA9" s="678"/>
      <c r="CB9" s="687"/>
      <c r="CD9" s="692" t="s">
        <v>245</v>
      </c>
      <c r="CE9" s="693"/>
      <c r="CF9" s="693"/>
      <c r="CG9" s="693"/>
      <c r="CH9" s="693"/>
      <c r="CI9" s="693"/>
      <c r="CJ9" s="693"/>
      <c r="CK9" s="693"/>
      <c r="CL9" s="693"/>
      <c r="CM9" s="693"/>
      <c r="CN9" s="693"/>
      <c r="CO9" s="693"/>
      <c r="CP9" s="693"/>
      <c r="CQ9" s="694"/>
      <c r="CR9" s="677">
        <v>190376</v>
      </c>
      <c r="CS9" s="678"/>
      <c r="CT9" s="678"/>
      <c r="CU9" s="678"/>
      <c r="CV9" s="678"/>
      <c r="CW9" s="678"/>
      <c r="CX9" s="678"/>
      <c r="CY9" s="679"/>
      <c r="CZ9" s="680">
        <v>5.8</v>
      </c>
      <c r="DA9" s="680"/>
      <c r="DB9" s="680"/>
      <c r="DC9" s="680"/>
      <c r="DD9" s="686">
        <v>1617</v>
      </c>
      <c r="DE9" s="678"/>
      <c r="DF9" s="678"/>
      <c r="DG9" s="678"/>
      <c r="DH9" s="678"/>
      <c r="DI9" s="678"/>
      <c r="DJ9" s="678"/>
      <c r="DK9" s="678"/>
      <c r="DL9" s="678"/>
      <c r="DM9" s="678"/>
      <c r="DN9" s="678"/>
      <c r="DO9" s="678"/>
      <c r="DP9" s="679"/>
      <c r="DQ9" s="686">
        <v>176645</v>
      </c>
      <c r="DR9" s="678"/>
      <c r="DS9" s="678"/>
      <c r="DT9" s="678"/>
      <c r="DU9" s="678"/>
      <c r="DV9" s="678"/>
      <c r="DW9" s="678"/>
      <c r="DX9" s="678"/>
      <c r="DY9" s="678"/>
      <c r="DZ9" s="678"/>
      <c r="EA9" s="678"/>
      <c r="EB9" s="678"/>
      <c r="EC9" s="687"/>
    </row>
    <row r="10" spans="2:143" ht="11.25" customHeight="1" x14ac:dyDescent="0.15">
      <c r="B10" s="674" t="s">
        <v>246</v>
      </c>
      <c r="C10" s="675"/>
      <c r="D10" s="675"/>
      <c r="E10" s="675"/>
      <c r="F10" s="675"/>
      <c r="G10" s="675"/>
      <c r="H10" s="675"/>
      <c r="I10" s="675"/>
      <c r="J10" s="675"/>
      <c r="K10" s="675"/>
      <c r="L10" s="675"/>
      <c r="M10" s="675"/>
      <c r="N10" s="675"/>
      <c r="O10" s="675"/>
      <c r="P10" s="675"/>
      <c r="Q10" s="676"/>
      <c r="R10" s="677" t="s">
        <v>129</v>
      </c>
      <c r="S10" s="678"/>
      <c r="T10" s="678"/>
      <c r="U10" s="678"/>
      <c r="V10" s="678"/>
      <c r="W10" s="678"/>
      <c r="X10" s="678"/>
      <c r="Y10" s="679"/>
      <c r="Z10" s="680" t="s">
        <v>247</v>
      </c>
      <c r="AA10" s="680"/>
      <c r="AB10" s="680"/>
      <c r="AC10" s="680"/>
      <c r="AD10" s="681" t="s">
        <v>173</v>
      </c>
      <c r="AE10" s="681"/>
      <c r="AF10" s="681"/>
      <c r="AG10" s="681"/>
      <c r="AH10" s="681"/>
      <c r="AI10" s="681"/>
      <c r="AJ10" s="681"/>
      <c r="AK10" s="681"/>
      <c r="AL10" s="682" t="s">
        <v>230</v>
      </c>
      <c r="AM10" s="683"/>
      <c r="AN10" s="683"/>
      <c r="AO10" s="684"/>
      <c r="AP10" s="674" t="s">
        <v>248</v>
      </c>
      <c r="AQ10" s="675"/>
      <c r="AR10" s="675"/>
      <c r="AS10" s="675"/>
      <c r="AT10" s="675"/>
      <c r="AU10" s="675"/>
      <c r="AV10" s="675"/>
      <c r="AW10" s="675"/>
      <c r="AX10" s="675"/>
      <c r="AY10" s="675"/>
      <c r="AZ10" s="675"/>
      <c r="BA10" s="675"/>
      <c r="BB10" s="675"/>
      <c r="BC10" s="675"/>
      <c r="BD10" s="675"/>
      <c r="BE10" s="675"/>
      <c r="BF10" s="676"/>
      <c r="BG10" s="677">
        <v>18446</v>
      </c>
      <c r="BH10" s="678"/>
      <c r="BI10" s="678"/>
      <c r="BJ10" s="678"/>
      <c r="BK10" s="678"/>
      <c r="BL10" s="678"/>
      <c r="BM10" s="678"/>
      <c r="BN10" s="679"/>
      <c r="BO10" s="680">
        <v>1.6</v>
      </c>
      <c r="BP10" s="680"/>
      <c r="BQ10" s="680"/>
      <c r="BR10" s="680"/>
      <c r="BS10" s="686" t="s">
        <v>129</v>
      </c>
      <c r="BT10" s="678"/>
      <c r="BU10" s="678"/>
      <c r="BV10" s="678"/>
      <c r="BW10" s="678"/>
      <c r="BX10" s="678"/>
      <c r="BY10" s="678"/>
      <c r="BZ10" s="678"/>
      <c r="CA10" s="678"/>
      <c r="CB10" s="687"/>
      <c r="CD10" s="692" t="s">
        <v>249</v>
      </c>
      <c r="CE10" s="693"/>
      <c r="CF10" s="693"/>
      <c r="CG10" s="693"/>
      <c r="CH10" s="693"/>
      <c r="CI10" s="693"/>
      <c r="CJ10" s="693"/>
      <c r="CK10" s="693"/>
      <c r="CL10" s="693"/>
      <c r="CM10" s="693"/>
      <c r="CN10" s="693"/>
      <c r="CO10" s="693"/>
      <c r="CP10" s="693"/>
      <c r="CQ10" s="694"/>
      <c r="CR10" s="677">
        <v>1000</v>
      </c>
      <c r="CS10" s="678"/>
      <c r="CT10" s="678"/>
      <c r="CU10" s="678"/>
      <c r="CV10" s="678"/>
      <c r="CW10" s="678"/>
      <c r="CX10" s="678"/>
      <c r="CY10" s="679"/>
      <c r="CZ10" s="680">
        <v>0</v>
      </c>
      <c r="DA10" s="680"/>
      <c r="DB10" s="680"/>
      <c r="DC10" s="680"/>
      <c r="DD10" s="686" t="s">
        <v>173</v>
      </c>
      <c r="DE10" s="678"/>
      <c r="DF10" s="678"/>
      <c r="DG10" s="678"/>
      <c r="DH10" s="678"/>
      <c r="DI10" s="678"/>
      <c r="DJ10" s="678"/>
      <c r="DK10" s="678"/>
      <c r="DL10" s="678"/>
      <c r="DM10" s="678"/>
      <c r="DN10" s="678"/>
      <c r="DO10" s="678"/>
      <c r="DP10" s="679"/>
      <c r="DQ10" s="686">
        <v>51</v>
      </c>
      <c r="DR10" s="678"/>
      <c r="DS10" s="678"/>
      <c r="DT10" s="678"/>
      <c r="DU10" s="678"/>
      <c r="DV10" s="678"/>
      <c r="DW10" s="678"/>
      <c r="DX10" s="678"/>
      <c r="DY10" s="678"/>
      <c r="DZ10" s="678"/>
      <c r="EA10" s="678"/>
      <c r="EB10" s="678"/>
      <c r="EC10" s="687"/>
    </row>
    <row r="11" spans="2:143" ht="11.25" customHeight="1" x14ac:dyDescent="0.15">
      <c r="B11" s="674" t="s">
        <v>250</v>
      </c>
      <c r="C11" s="675"/>
      <c r="D11" s="675"/>
      <c r="E11" s="675"/>
      <c r="F11" s="675"/>
      <c r="G11" s="675"/>
      <c r="H11" s="675"/>
      <c r="I11" s="675"/>
      <c r="J11" s="675"/>
      <c r="K11" s="675"/>
      <c r="L11" s="675"/>
      <c r="M11" s="675"/>
      <c r="N11" s="675"/>
      <c r="O11" s="675"/>
      <c r="P11" s="675"/>
      <c r="Q11" s="676"/>
      <c r="R11" s="677" t="s">
        <v>230</v>
      </c>
      <c r="S11" s="678"/>
      <c r="T11" s="678"/>
      <c r="U11" s="678"/>
      <c r="V11" s="678"/>
      <c r="W11" s="678"/>
      <c r="X11" s="678"/>
      <c r="Y11" s="679"/>
      <c r="Z11" s="680" t="s">
        <v>230</v>
      </c>
      <c r="AA11" s="680"/>
      <c r="AB11" s="680"/>
      <c r="AC11" s="680"/>
      <c r="AD11" s="681" t="s">
        <v>173</v>
      </c>
      <c r="AE11" s="681"/>
      <c r="AF11" s="681"/>
      <c r="AG11" s="681"/>
      <c r="AH11" s="681"/>
      <c r="AI11" s="681"/>
      <c r="AJ11" s="681"/>
      <c r="AK11" s="681"/>
      <c r="AL11" s="682" t="s">
        <v>173</v>
      </c>
      <c r="AM11" s="683"/>
      <c r="AN11" s="683"/>
      <c r="AO11" s="684"/>
      <c r="AP11" s="674" t="s">
        <v>251</v>
      </c>
      <c r="AQ11" s="675"/>
      <c r="AR11" s="675"/>
      <c r="AS11" s="675"/>
      <c r="AT11" s="675"/>
      <c r="AU11" s="675"/>
      <c r="AV11" s="675"/>
      <c r="AW11" s="675"/>
      <c r="AX11" s="675"/>
      <c r="AY11" s="675"/>
      <c r="AZ11" s="675"/>
      <c r="BA11" s="675"/>
      <c r="BB11" s="675"/>
      <c r="BC11" s="675"/>
      <c r="BD11" s="675"/>
      <c r="BE11" s="675"/>
      <c r="BF11" s="676"/>
      <c r="BG11" s="677">
        <v>76210</v>
      </c>
      <c r="BH11" s="678"/>
      <c r="BI11" s="678"/>
      <c r="BJ11" s="678"/>
      <c r="BK11" s="678"/>
      <c r="BL11" s="678"/>
      <c r="BM11" s="678"/>
      <c r="BN11" s="679"/>
      <c r="BO11" s="680">
        <v>6.6</v>
      </c>
      <c r="BP11" s="680"/>
      <c r="BQ11" s="680"/>
      <c r="BR11" s="680"/>
      <c r="BS11" s="686" t="s">
        <v>230</v>
      </c>
      <c r="BT11" s="678"/>
      <c r="BU11" s="678"/>
      <c r="BV11" s="678"/>
      <c r="BW11" s="678"/>
      <c r="BX11" s="678"/>
      <c r="BY11" s="678"/>
      <c r="BZ11" s="678"/>
      <c r="CA11" s="678"/>
      <c r="CB11" s="687"/>
      <c r="CD11" s="692" t="s">
        <v>252</v>
      </c>
      <c r="CE11" s="693"/>
      <c r="CF11" s="693"/>
      <c r="CG11" s="693"/>
      <c r="CH11" s="693"/>
      <c r="CI11" s="693"/>
      <c r="CJ11" s="693"/>
      <c r="CK11" s="693"/>
      <c r="CL11" s="693"/>
      <c r="CM11" s="693"/>
      <c r="CN11" s="693"/>
      <c r="CO11" s="693"/>
      <c r="CP11" s="693"/>
      <c r="CQ11" s="694"/>
      <c r="CR11" s="677">
        <v>101538</v>
      </c>
      <c r="CS11" s="678"/>
      <c r="CT11" s="678"/>
      <c r="CU11" s="678"/>
      <c r="CV11" s="678"/>
      <c r="CW11" s="678"/>
      <c r="CX11" s="678"/>
      <c r="CY11" s="679"/>
      <c r="CZ11" s="680">
        <v>3.1</v>
      </c>
      <c r="DA11" s="680"/>
      <c r="DB11" s="680"/>
      <c r="DC11" s="680"/>
      <c r="DD11" s="686">
        <v>21918</v>
      </c>
      <c r="DE11" s="678"/>
      <c r="DF11" s="678"/>
      <c r="DG11" s="678"/>
      <c r="DH11" s="678"/>
      <c r="DI11" s="678"/>
      <c r="DJ11" s="678"/>
      <c r="DK11" s="678"/>
      <c r="DL11" s="678"/>
      <c r="DM11" s="678"/>
      <c r="DN11" s="678"/>
      <c r="DO11" s="678"/>
      <c r="DP11" s="679"/>
      <c r="DQ11" s="686">
        <v>74307</v>
      </c>
      <c r="DR11" s="678"/>
      <c r="DS11" s="678"/>
      <c r="DT11" s="678"/>
      <c r="DU11" s="678"/>
      <c r="DV11" s="678"/>
      <c r="DW11" s="678"/>
      <c r="DX11" s="678"/>
      <c r="DY11" s="678"/>
      <c r="DZ11" s="678"/>
      <c r="EA11" s="678"/>
      <c r="EB11" s="678"/>
      <c r="EC11" s="687"/>
    </row>
    <row r="12" spans="2:143" ht="11.25" customHeight="1" x14ac:dyDescent="0.15">
      <c r="B12" s="674" t="s">
        <v>253</v>
      </c>
      <c r="C12" s="675"/>
      <c r="D12" s="675"/>
      <c r="E12" s="675"/>
      <c r="F12" s="675"/>
      <c r="G12" s="675"/>
      <c r="H12" s="675"/>
      <c r="I12" s="675"/>
      <c r="J12" s="675"/>
      <c r="K12" s="675"/>
      <c r="L12" s="675"/>
      <c r="M12" s="675"/>
      <c r="N12" s="675"/>
      <c r="O12" s="675"/>
      <c r="P12" s="675"/>
      <c r="Q12" s="676"/>
      <c r="R12" s="677">
        <v>157122</v>
      </c>
      <c r="S12" s="678"/>
      <c r="T12" s="678"/>
      <c r="U12" s="678"/>
      <c r="V12" s="678"/>
      <c r="W12" s="678"/>
      <c r="X12" s="678"/>
      <c r="Y12" s="679"/>
      <c r="Z12" s="680">
        <v>4.5999999999999996</v>
      </c>
      <c r="AA12" s="680"/>
      <c r="AB12" s="680"/>
      <c r="AC12" s="680"/>
      <c r="AD12" s="681">
        <v>157122</v>
      </c>
      <c r="AE12" s="681"/>
      <c r="AF12" s="681"/>
      <c r="AG12" s="681"/>
      <c r="AH12" s="681"/>
      <c r="AI12" s="681"/>
      <c r="AJ12" s="681"/>
      <c r="AK12" s="681"/>
      <c r="AL12" s="682">
        <v>7.6</v>
      </c>
      <c r="AM12" s="683"/>
      <c r="AN12" s="683"/>
      <c r="AO12" s="684"/>
      <c r="AP12" s="674" t="s">
        <v>254</v>
      </c>
      <c r="AQ12" s="675"/>
      <c r="AR12" s="675"/>
      <c r="AS12" s="675"/>
      <c r="AT12" s="675"/>
      <c r="AU12" s="675"/>
      <c r="AV12" s="675"/>
      <c r="AW12" s="675"/>
      <c r="AX12" s="675"/>
      <c r="AY12" s="675"/>
      <c r="AZ12" s="675"/>
      <c r="BA12" s="675"/>
      <c r="BB12" s="675"/>
      <c r="BC12" s="675"/>
      <c r="BD12" s="675"/>
      <c r="BE12" s="675"/>
      <c r="BF12" s="676"/>
      <c r="BG12" s="677">
        <v>578186</v>
      </c>
      <c r="BH12" s="678"/>
      <c r="BI12" s="678"/>
      <c r="BJ12" s="678"/>
      <c r="BK12" s="678"/>
      <c r="BL12" s="678"/>
      <c r="BM12" s="678"/>
      <c r="BN12" s="679"/>
      <c r="BO12" s="680">
        <v>50.2</v>
      </c>
      <c r="BP12" s="680"/>
      <c r="BQ12" s="680"/>
      <c r="BR12" s="680"/>
      <c r="BS12" s="686" t="s">
        <v>129</v>
      </c>
      <c r="BT12" s="678"/>
      <c r="BU12" s="678"/>
      <c r="BV12" s="678"/>
      <c r="BW12" s="678"/>
      <c r="BX12" s="678"/>
      <c r="BY12" s="678"/>
      <c r="BZ12" s="678"/>
      <c r="CA12" s="678"/>
      <c r="CB12" s="687"/>
      <c r="CD12" s="692" t="s">
        <v>255</v>
      </c>
      <c r="CE12" s="693"/>
      <c r="CF12" s="693"/>
      <c r="CG12" s="693"/>
      <c r="CH12" s="693"/>
      <c r="CI12" s="693"/>
      <c r="CJ12" s="693"/>
      <c r="CK12" s="693"/>
      <c r="CL12" s="693"/>
      <c r="CM12" s="693"/>
      <c r="CN12" s="693"/>
      <c r="CO12" s="693"/>
      <c r="CP12" s="693"/>
      <c r="CQ12" s="694"/>
      <c r="CR12" s="677">
        <v>10447</v>
      </c>
      <c r="CS12" s="678"/>
      <c r="CT12" s="678"/>
      <c r="CU12" s="678"/>
      <c r="CV12" s="678"/>
      <c r="CW12" s="678"/>
      <c r="CX12" s="678"/>
      <c r="CY12" s="679"/>
      <c r="CZ12" s="680">
        <v>0.3</v>
      </c>
      <c r="DA12" s="680"/>
      <c r="DB12" s="680"/>
      <c r="DC12" s="680"/>
      <c r="DD12" s="686" t="s">
        <v>173</v>
      </c>
      <c r="DE12" s="678"/>
      <c r="DF12" s="678"/>
      <c r="DG12" s="678"/>
      <c r="DH12" s="678"/>
      <c r="DI12" s="678"/>
      <c r="DJ12" s="678"/>
      <c r="DK12" s="678"/>
      <c r="DL12" s="678"/>
      <c r="DM12" s="678"/>
      <c r="DN12" s="678"/>
      <c r="DO12" s="678"/>
      <c r="DP12" s="679"/>
      <c r="DQ12" s="686">
        <v>7826</v>
      </c>
      <c r="DR12" s="678"/>
      <c r="DS12" s="678"/>
      <c r="DT12" s="678"/>
      <c r="DU12" s="678"/>
      <c r="DV12" s="678"/>
      <c r="DW12" s="678"/>
      <c r="DX12" s="678"/>
      <c r="DY12" s="678"/>
      <c r="DZ12" s="678"/>
      <c r="EA12" s="678"/>
      <c r="EB12" s="678"/>
      <c r="EC12" s="687"/>
    </row>
    <row r="13" spans="2:143" ht="11.25" customHeight="1" x14ac:dyDescent="0.15">
      <c r="B13" s="674" t="s">
        <v>256</v>
      </c>
      <c r="C13" s="675"/>
      <c r="D13" s="675"/>
      <c r="E13" s="675"/>
      <c r="F13" s="675"/>
      <c r="G13" s="675"/>
      <c r="H13" s="675"/>
      <c r="I13" s="675"/>
      <c r="J13" s="675"/>
      <c r="K13" s="675"/>
      <c r="L13" s="675"/>
      <c r="M13" s="675"/>
      <c r="N13" s="675"/>
      <c r="O13" s="675"/>
      <c r="P13" s="675"/>
      <c r="Q13" s="676"/>
      <c r="R13" s="677" t="s">
        <v>173</v>
      </c>
      <c r="S13" s="678"/>
      <c r="T13" s="678"/>
      <c r="U13" s="678"/>
      <c r="V13" s="678"/>
      <c r="W13" s="678"/>
      <c r="X13" s="678"/>
      <c r="Y13" s="679"/>
      <c r="Z13" s="680" t="s">
        <v>247</v>
      </c>
      <c r="AA13" s="680"/>
      <c r="AB13" s="680"/>
      <c r="AC13" s="680"/>
      <c r="AD13" s="681" t="s">
        <v>173</v>
      </c>
      <c r="AE13" s="681"/>
      <c r="AF13" s="681"/>
      <c r="AG13" s="681"/>
      <c r="AH13" s="681"/>
      <c r="AI13" s="681"/>
      <c r="AJ13" s="681"/>
      <c r="AK13" s="681"/>
      <c r="AL13" s="682" t="s">
        <v>247</v>
      </c>
      <c r="AM13" s="683"/>
      <c r="AN13" s="683"/>
      <c r="AO13" s="684"/>
      <c r="AP13" s="674" t="s">
        <v>257</v>
      </c>
      <c r="AQ13" s="675"/>
      <c r="AR13" s="675"/>
      <c r="AS13" s="675"/>
      <c r="AT13" s="675"/>
      <c r="AU13" s="675"/>
      <c r="AV13" s="675"/>
      <c r="AW13" s="675"/>
      <c r="AX13" s="675"/>
      <c r="AY13" s="675"/>
      <c r="AZ13" s="675"/>
      <c r="BA13" s="675"/>
      <c r="BB13" s="675"/>
      <c r="BC13" s="675"/>
      <c r="BD13" s="675"/>
      <c r="BE13" s="675"/>
      <c r="BF13" s="676"/>
      <c r="BG13" s="677">
        <v>578186</v>
      </c>
      <c r="BH13" s="678"/>
      <c r="BI13" s="678"/>
      <c r="BJ13" s="678"/>
      <c r="BK13" s="678"/>
      <c r="BL13" s="678"/>
      <c r="BM13" s="678"/>
      <c r="BN13" s="679"/>
      <c r="BO13" s="680">
        <v>50.2</v>
      </c>
      <c r="BP13" s="680"/>
      <c r="BQ13" s="680"/>
      <c r="BR13" s="680"/>
      <c r="BS13" s="686" t="s">
        <v>129</v>
      </c>
      <c r="BT13" s="678"/>
      <c r="BU13" s="678"/>
      <c r="BV13" s="678"/>
      <c r="BW13" s="678"/>
      <c r="BX13" s="678"/>
      <c r="BY13" s="678"/>
      <c r="BZ13" s="678"/>
      <c r="CA13" s="678"/>
      <c r="CB13" s="687"/>
      <c r="CD13" s="692" t="s">
        <v>258</v>
      </c>
      <c r="CE13" s="693"/>
      <c r="CF13" s="693"/>
      <c r="CG13" s="693"/>
      <c r="CH13" s="693"/>
      <c r="CI13" s="693"/>
      <c r="CJ13" s="693"/>
      <c r="CK13" s="693"/>
      <c r="CL13" s="693"/>
      <c r="CM13" s="693"/>
      <c r="CN13" s="693"/>
      <c r="CO13" s="693"/>
      <c r="CP13" s="693"/>
      <c r="CQ13" s="694"/>
      <c r="CR13" s="677">
        <v>341172</v>
      </c>
      <c r="CS13" s="678"/>
      <c r="CT13" s="678"/>
      <c r="CU13" s="678"/>
      <c r="CV13" s="678"/>
      <c r="CW13" s="678"/>
      <c r="CX13" s="678"/>
      <c r="CY13" s="679"/>
      <c r="CZ13" s="680">
        <v>10.5</v>
      </c>
      <c r="DA13" s="680"/>
      <c r="DB13" s="680"/>
      <c r="DC13" s="680"/>
      <c r="DD13" s="686">
        <v>182464</v>
      </c>
      <c r="DE13" s="678"/>
      <c r="DF13" s="678"/>
      <c r="DG13" s="678"/>
      <c r="DH13" s="678"/>
      <c r="DI13" s="678"/>
      <c r="DJ13" s="678"/>
      <c r="DK13" s="678"/>
      <c r="DL13" s="678"/>
      <c r="DM13" s="678"/>
      <c r="DN13" s="678"/>
      <c r="DO13" s="678"/>
      <c r="DP13" s="679"/>
      <c r="DQ13" s="686">
        <v>248192</v>
      </c>
      <c r="DR13" s="678"/>
      <c r="DS13" s="678"/>
      <c r="DT13" s="678"/>
      <c r="DU13" s="678"/>
      <c r="DV13" s="678"/>
      <c r="DW13" s="678"/>
      <c r="DX13" s="678"/>
      <c r="DY13" s="678"/>
      <c r="DZ13" s="678"/>
      <c r="EA13" s="678"/>
      <c r="EB13" s="678"/>
      <c r="EC13" s="687"/>
    </row>
    <row r="14" spans="2:143" ht="11.25" customHeight="1" x14ac:dyDescent="0.15">
      <c r="B14" s="674" t="s">
        <v>259</v>
      </c>
      <c r="C14" s="675"/>
      <c r="D14" s="675"/>
      <c r="E14" s="675"/>
      <c r="F14" s="675"/>
      <c r="G14" s="675"/>
      <c r="H14" s="675"/>
      <c r="I14" s="675"/>
      <c r="J14" s="675"/>
      <c r="K14" s="675"/>
      <c r="L14" s="675"/>
      <c r="M14" s="675"/>
      <c r="N14" s="675"/>
      <c r="O14" s="675"/>
      <c r="P14" s="675"/>
      <c r="Q14" s="676"/>
      <c r="R14" s="677" t="s">
        <v>173</v>
      </c>
      <c r="S14" s="678"/>
      <c r="T14" s="678"/>
      <c r="U14" s="678"/>
      <c r="V14" s="678"/>
      <c r="W14" s="678"/>
      <c r="X14" s="678"/>
      <c r="Y14" s="679"/>
      <c r="Z14" s="680" t="s">
        <v>173</v>
      </c>
      <c r="AA14" s="680"/>
      <c r="AB14" s="680"/>
      <c r="AC14" s="680"/>
      <c r="AD14" s="681" t="s">
        <v>230</v>
      </c>
      <c r="AE14" s="681"/>
      <c r="AF14" s="681"/>
      <c r="AG14" s="681"/>
      <c r="AH14" s="681"/>
      <c r="AI14" s="681"/>
      <c r="AJ14" s="681"/>
      <c r="AK14" s="681"/>
      <c r="AL14" s="682" t="s">
        <v>230</v>
      </c>
      <c r="AM14" s="683"/>
      <c r="AN14" s="683"/>
      <c r="AO14" s="684"/>
      <c r="AP14" s="674" t="s">
        <v>260</v>
      </c>
      <c r="AQ14" s="675"/>
      <c r="AR14" s="675"/>
      <c r="AS14" s="675"/>
      <c r="AT14" s="675"/>
      <c r="AU14" s="675"/>
      <c r="AV14" s="675"/>
      <c r="AW14" s="675"/>
      <c r="AX14" s="675"/>
      <c r="AY14" s="675"/>
      <c r="AZ14" s="675"/>
      <c r="BA14" s="675"/>
      <c r="BB14" s="675"/>
      <c r="BC14" s="675"/>
      <c r="BD14" s="675"/>
      <c r="BE14" s="675"/>
      <c r="BF14" s="676"/>
      <c r="BG14" s="677">
        <v>25306</v>
      </c>
      <c r="BH14" s="678"/>
      <c r="BI14" s="678"/>
      <c r="BJ14" s="678"/>
      <c r="BK14" s="678"/>
      <c r="BL14" s="678"/>
      <c r="BM14" s="678"/>
      <c r="BN14" s="679"/>
      <c r="BO14" s="680">
        <v>2.2000000000000002</v>
      </c>
      <c r="BP14" s="680"/>
      <c r="BQ14" s="680"/>
      <c r="BR14" s="680"/>
      <c r="BS14" s="686" t="s">
        <v>173</v>
      </c>
      <c r="BT14" s="678"/>
      <c r="BU14" s="678"/>
      <c r="BV14" s="678"/>
      <c r="BW14" s="678"/>
      <c r="BX14" s="678"/>
      <c r="BY14" s="678"/>
      <c r="BZ14" s="678"/>
      <c r="CA14" s="678"/>
      <c r="CB14" s="687"/>
      <c r="CD14" s="692" t="s">
        <v>261</v>
      </c>
      <c r="CE14" s="693"/>
      <c r="CF14" s="693"/>
      <c r="CG14" s="693"/>
      <c r="CH14" s="693"/>
      <c r="CI14" s="693"/>
      <c r="CJ14" s="693"/>
      <c r="CK14" s="693"/>
      <c r="CL14" s="693"/>
      <c r="CM14" s="693"/>
      <c r="CN14" s="693"/>
      <c r="CO14" s="693"/>
      <c r="CP14" s="693"/>
      <c r="CQ14" s="694"/>
      <c r="CR14" s="677">
        <v>221557</v>
      </c>
      <c r="CS14" s="678"/>
      <c r="CT14" s="678"/>
      <c r="CU14" s="678"/>
      <c r="CV14" s="678"/>
      <c r="CW14" s="678"/>
      <c r="CX14" s="678"/>
      <c r="CY14" s="679"/>
      <c r="CZ14" s="680">
        <v>6.8</v>
      </c>
      <c r="DA14" s="680"/>
      <c r="DB14" s="680"/>
      <c r="DC14" s="680"/>
      <c r="DD14" s="686">
        <v>2230</v>
      </c>
      <c r="DE14" s="678"/>
      <c r="DF14" s="678"/>
      <c r="DG14" s="678"/>
      <c r="DH14" s="678"/>
      <c r="DI14" s="678"/>
      <c r="DJ14" s="678"/>
      <c r="DK14" s="678"/>
      <c r="DL14" s="678"/>
      <c r="DM14" s="678"/>
      <c r="DN14" s="678"/>
      <c r="DO14" s="678"/>
      <c r="DP14" s="679"/>
      <c r="DQ14" s="686">
        <v>218236</v>
      </c>
      <c r="DR14" s="678"/>
      <c r="DS14" s="678"/>
      <c r="DT14" s="678"/>
      <c r="DU14" s="678"/>
      <c r="DV14" s="678"/>
      <c r="DW14" s="678"/>
      <c r="DX14" s="678"/>
      <c r="DY14" s="678"/>
      <c r="DZ14" s="678"/>
      <c r="EA14" s="678"/>
      <c r="EB14" s="678"/>
      <c r="EC14" s="687"/>
    </row>
    <row r="15" spans="2:143" ht="11.25" customHeight="1" x14ac:dyDescent="0.15">
      <c r="B15" s="674" t="s">
        <v>262</v>
      </c>
      <c r="C15" s="675"/>
      <c r="D15" s="675"/>
      <c r="E15" s="675"/>
      <c r="F15" s="675"/>
      <c r="G15" s="675"/>
      <c r="H15" s="675"/>
      <c r="I15" s="675"/>
      <c r="J15" s="675"/>
      <c r="K15" s="675"/>
      <c r="L15" s="675"/>
      <c r="M15" s="675"/>
      <c r="N15" s="675"/>
      <c r="O15" s="675"/>
      <c r="P15" s="675"/>
      <c r="Q15" s="676"/>
      <c r="R15" s="677">
        <v>12622</v>
      </c>
      <c r="S15" s="678"/>
      <c r="T15" s="678"/>
      <c r="U15" s="678"/>
      <c r="V15" s="678"/>
      <c r="W15" s="678"/>
      <c r="X15" s="678"/>
      <c r="Y15" s="679"/>
      <c r="Z15" s="680">
        <v>0.4</v>
      </c>
      <c r="AA15" s="680"/>
      <c r="AB15" s="680"/>
      <c r="AC15" s="680"/>
      <c r="AD15" s="681">
        <v>12622</v>
      </c>
      <c r="AE15" s="681"/>
      <c r="AF15" s="681"/>
      <c r="AG15" s="681"/>
      <c r="AH15" s="681"/>
      <c r="AI15" s="681"/>
      <c r="AJ15" s="681"/>
      <c r="AK15" s="681"/>
      <c r="AL15" s="682">
        <v>0.6</v>
      </c>
      <c r="AM15" s="683"/>
      <c r="AN15" s="683"/>
      <c r="AO15" s="684"/>
      <c r="AP15" s="674" t="s">
        <v>263</v>
      </c>
      <c r="AQ15" s="675"/>
      <c r="AR15" s="675"/>
      <c r="AS15" s="675"/>
      <c r="AT15" s="675"/>
      <c r="AU15" s="675"/>
      <c r="AV15" s="675"/>
      <c r="AW15" s="675"/>
      <c r="AX15" s="675"/>
      <c r="AY15" s="675"/>
      <c r="AZ15" s="675"/>
      <c r="BA15" s="675"/>
      <c r="BB15" s="675"/>
      <c r="BC15" s="675"/>
      <c r="BD15" s="675"/>
      <c r="BE15" s="675"/>
      <c r="BF15" s="676"/>
      <c r="BG15" s="677">
        <v>52822</v>
      </c>
      <c r="BH15" s="678"/>
      <c r="BI15" s="678"/>
      <c r="BJ15" s="678"/>
      <c r="BK15" s="678"/>
      <c r="BL15" s="678"/>
      <c r="BM15" s="678"/>
      <c r="BN15" s="679"/>
      <c r="BO15" s="680">
        <v>4.5999999999999996</v>
      </c>
      <c r="BP15" s="680"/>
      <c r="BQ15" s="680"/>
      <c r="BR15" s="680"/>
      <c r="BS15" s="686" t="s">
        <v>173</v>
      </c>
      <c r="BT15" s="678"/>
      <c r="BU15" s="678"/>
      <c r="BV15" s="678"/>
      <c r="BW15" s="678"/>
      <c r="BX15" s="678"/>
      <c r="BY15" s="678"/>
      <c r="BZ15" s="678"/>
      <c r="CA15" s="678"/>
      <c r="CB15" s="687"/>
      <c r="CD15" s="692" t="s">
        <v>264</v>
      </c>
      <c r="CE15" s="693"/>
      <c r="CF15" s="693"/>
      <c r="CG15" s="693"/>
      <c r="CH15" s="693"/>
      <c r="CI15" s="693"/>
      <c r="CJ15" s="693"/>
      <c r="CK15" s="693"/>
      <c r="CL15" s="693"/>
      <c r="CM15" s="693"/>
      <c r="CN15" s="693"/>
      <c r="CO15" s="693"/>
      <c r="CP15" s="693"/>
      <c r="CQ15" s="694"/>
      <c r="CR15" s="677">
        <v>553566</v>
      </c>
      <c r="CS15" s="678"/>
      <c r="CT15" s="678"/>
      <c r="CU15" s="678"/>
      <c r="CV15" s="678"/>
      <c r="CW15" s="678"/>
      <c r="CX15" s="678"/>
      <c r="CY15" s="679"/>
      <c r="CZ15" s="680">
        <v>17</v>
      </c>
      <c r="DA15" s="680"/>
      <c r="DB15" s="680"/>
      <c r="DC15" s="680"/>
      <c r="DD15" s="686">
        <v>84711</v>
      </c>
      <c r="DE15" s="678"/>
      <c r="DF15" s="678"/>
      <c r="DG15" s="678"/>
      <c r="DH15" s="678"/>
      <c r="DI15" s="678"/>
      <c r="DJ15" s="678"/>
      <c r="DK15" s="678"/>
      <c r="DL15" s="678"/>
      <c r="DM15" s="678"/>
      <c r="DN15" s="678"/>
      <c r="DO15" s="678"/>
      <c r="DP15" s="679"/>
      <c r="DQ15" s="686">
        <v>461570</v>
      </c>
      <c r="DR15" s="678"/>
      <c r="DS15" s="678"/>
      <c r="DT15" s="678"/>
      <c r="DU15" s="678"/>
      <c r="DV15" s="678"/>
      <c r="DW15" s="678"/>
      <c r="DX15" s="678"/>
      <c r="DY15" s="678"/>
      <c r="DZ15" s="678"/>
      <c r="EA15" s="678"/>
      <c r="EB15" s="678"/>
      <c r="EC15" s="687"/>
    </row>
    <row r="16" spans="2:143" ht="11.25" customHeight="1" x14ac:dyDescent="0.15">
      <c r="B16" s="674" t="s">
        <v>265</v>
      </c>
      <c r="C16" s="675"/>
      <c r="D16" s="675"/>
      <c r="E16" s="675"/>
      <c r="F16" s="675"/>
      <c r="G16" s="675"/>
      <c r="H16" s="675"/>
      <c r="I16" s="675"/>
      <c r="J16" s="675"/>
      <c r="K16" s="675"/>
      <c r="L16" s="675"/>
      <c r="M16" s="675"/>
      <c r="N16" s="675"/>
      <c r="O16" s="675"/>
      <c r="P16" s="675"/>
      <c r="Q16" s="676"/>
      <c r="R16" s="677" t="s">
        <v>173</v>
      </c>
      <c r="S16" s="678"/>
      <c r="T16" s="678"/>
      <c r="U16" s="678"/>
      <c r="V16" s="678"/>
      <c r="W16" s="678"/>
      <c r="X16" s="678"/>
      <c r="Y16" s="679"/>
      <c r="Z16" s="680" t="s">
        <v>247</v>
      </c>
      <c r="AA16" s="680"/>
      <c r="AB16" s="680"/>
      <c r="AC16" s="680"/>
      <c r="AD16" s="681" t="s">
        <v>173</v>
      </c>
      <c r="AE16" s="681"/>
      <c r="AF16" s="681"/>
      <c r="AG16" s="681"/>
      <c r="AH16" s="681"/>
      <c r="AI16" s="681"/>
      <c r="AJ16" s="681"/>
      <c r="AK16" s="681"/>
      <c r="AL16" s="682" t="s">
        <v>173</v>
      </c>
      <c r="AM16" s="683"/>
      <c r="AN16" s="683"/>
      <c r="AO16" s="684"/>
      <c r="AP16" s="674" t="s">
        <v>266</v>
      </c>
      <c r="AQ16" s="675"/>
      <c r="AR16" s="675"/>
      <c r="AS16" s="675"/>
      <c r="AT16" s="675"/>
      <c r="AU16" s="675"/>
      <c r="AV16" s="675"/>
      <c r="AW16" s="675"/>
      <c r="AX16" s="675"/>
      <c r="AY16" s="675"/>
      <c r="AZ16" s="675"/>
      <c r="BA16" s="675"/>
      <c r="BB16" s="675"/>
      <c r="BC16" s="675"/>
      <c r="BD16" s="675"/>
      <c r="BE16" s="675"/>
      <c r="BF16" s="676"/>
      <c r="BG16" s="677" t="s">
        <v>247</v>
      </c>
      <c r="BH16" s="678"/>
      <c r="BI16" s="678"/>
      <c r="BJ16" s="678"/>
      <c r="BK16" s="678"/>
      <c r="BL16" s="678"/>
      <c r="BM16" s="678"/>
      <c r="BN16" s="679"/>
      <c r="BO16" s="680" t="s">
        <v>173</v>
      </c>
      <c r="BP16" s="680"/>
      <c r="BQ16" s="680"/>
      <c r="BR16" s="680"/>
      <c r="BS16" s="686" t="s">
        <v>173</v>
      </c>
      <c r="BT16" s="678"/>
      <c r="BU16" s="678"/>
      <c r="BV16" s="678"/>
      <c r="BW16" s="678"/>
      <c r="BX16" s="678"/>
      <c r="BY16" s="678"/>
      <c r="BZ16" s="678"/>
      <c r="CA16" s="678"/>
      <c r="CB16" s="687"/>
      <c r="CD16" s="692" t="s">
        <v>267</v>
      </c>
      <c r="CE16" s="693"/>
      <c r="CF16" s="693"/>
      <c r="CG16" s="693"/>
      <c r="CH16" s="693"/>
      <c r="CI16" s="693"/>
      <c r="CJ16" s="693"/>
      <c r="CK16" s="693"/>
      <c r="CL16" s="693"/>
      <c r="CM16" s="693"/>
      <c r="CN16" s="693"/>
      <c r="CO16" s="693"/>
      <c r="CP16" s="693"/>
      <c r="CQ16" s="694"/>
      <c r="CR16" s="677" t="s">
        <v>173</v>
      </c>
      <c r="CS16" s="678"/>
      <c r="CT16" s="678"/>
      <c r="CU16" s="678"/>
      <c r="CV16" s="678"/>
      <c r="CW16" s="678"/>
      <c r="CX16" s="678"/>
      <c r="CY16" s="679"/>
      <c r="CZ16" s="680" t="s">
        <v>230</v>
      </c>
      <c r="DA16" s="680"/>
      <c r="DB16" s="680"/>
      <c r="DC16" s="680"/>
      <c r="DD16" s="686" t="s">
        <v>129</v>
      </c>
      <c r="DE16" s="678"/>
      <c r="DF16" s="678"/>
      <c r="DG16" s="678"/>
      <c r="DH16" s="678"/>
      <c r="DI16" s="678"/>
      <c r="DJ16" s="678"/>
      <c r="DK16" s="678"/>
      <c r="DL16" s="678"/>
      <c r="DM16" s="678"/>
      <c r="DN16" s="678"/>
      <c r="DO16" s="678"/>
      <c r="DP16" s="679"/>
      <c r="DQ16" s="686" t="s">
        <v>173</v>
      </c>
      <c r="DR16" s="678"/>
      <c r="DS16" s="678"/>
      <c r="DT16" s="678"/>
      <c r="DU16" s="678"/>
      <c r="DV16" s="678"/>
      <c r="DW16" s="678"/>
      <c r="DX16" s="678"/>
      <c r="DY16" s="678"/>
      <c r="DZ16" s="678"/>
      <c r="EA16" s="678"/>
      <c r="EB16" s="678"/>
      <c r="EC16" s="687"/>
    </row>
    <row r="17" spans="2:133" ht="11.25" customHeight="1" x14ac:dyDescent="0.15">
      <c r="B17" s="674" t="s">
        <v>268</v>
      </c>
      <c r="C17" s="675"/>
      <c r="D17" s="675"/>
      <c r="E17" s="675"/>
      <c r="F17" s="675"/>
      <c r="G17" s="675"/>
      <c r="H17" s="675"/>
      <c r="I17" s="675"/>
      <c r="J17" s="675"/>
      <c r="K17" s="675"/>
      <c r="L17" s="675"/>
      <c r="M17" s="675"/>
      <c r="N17" s="675"/>
      <c r="O17" s="675"/>
      <c r="P17" s="675"/>
      <c r="Q17" s="676"/>
      <c r="R17" s="677">
        <v>8679</v>
      </c>
      <c r="S17" s="678"/>
      <c r="T17" s="678"/>
      <c r="U17" s="678"/>
      <c r="V17" s="678"/>
      <c r="W17" s="678"/>
      <c r="X17" s="678"/>
      <c r="Y17" s="679"/>
      <c r="Z17" s="680">
        <v>0.3</v>
      </c>
      <c r="AA17" s="680"/>
      <c r="AB17" s="680"/>
      <c r="AC17" s="680"/>
      <c r="AD17" s="681">
        <v>8679</v>
      </c>
      <c r="AE17" s="681"/>
      <c r="AF17" s="681"/>
      <c r="AG17" s="681"/>
      <c r="AH17" s="681"/>
      <c r="AI17" s="681"/>
      <c r="AJ17" s="681"/>
      <c r="AK17" s="681"/>
      <c r="AL17" s="682">
        <v>0.4</v>
      </c>
      <c r="AM17" s="683"/>
      <c r="AN17" s="683"/>
      <c r="AO17" s="684"/>
      <c r="AP17" s="674" t="s">
        <v>269</v>
      </c>
      <c r="AQ17" s="675"/>
      <c r="AR17" s="675"/>
      <c r="AS17" s="675"/>
      <c r="AT17" s="675"/>
      <c r="AU17" s="675"/>
      <c r="AV17" s="675"/>
      <c r="AW17" s="675"/>
      <c r="AX17" s="675"/>
      <c r="AY17" s="675"/>
      <c r="AZ17" s="675"/>
      <c r="BA17" s="675"/>
      <c r="BB17" s="675"/>
      <c r="BC17" s="675"/>
      <c r="BD17" s="675"/>
      <c r="BE17" s="675"/>
      <c r="BF17" s="676"/>
      <c r="BG17" s="677" t="s">
        <v>173</v>
      </c>
      <c r="BH17" s="678"/>
      <c r="BI17" s="678"/>
      <c r="BJ17" s="678"/>
      <c r="BK17" s="678"/>
      <c r="BL17" s="678"/>
      <c r="BM17" s="678"/>
      <c r="BN17" s="679"/>
      <c r="BO17" s="680" t="s">
        <v>230</v>
      </c>
      <c r="BP17" s="680"/>
      <c r="BQ17" s="680"/>
      <c r="BR17" s="680"/>
      <c r="BS17" s="686" t="s">
        <v>129</v>
      </c>
      <c r="BT17" s="678"/>
      <c r="BU17" s="678"/>
      <c r="BV17" s="678"/>
      <c r="BW17" s="678"/>
      <c r="BX17" s="678"/>
      <c r="BY17" s="678"/>
      <c r="BZ17" s="678"/>
      <c r="CA17" s="678"/>
      <c r="CB17" s="687"/>
      <c r="CD17" s="692" t="s">
        <v>270</v>
      </c>
      <c r="CE17" s="693"/>
      <c r="CF17" s="693"/>
      <c r="CG17" s="693"/>
      <c r="CH17" s="693"/>
      <c r="CI17" s="693"/>
      <c r="CJ17" s="693"/>
      <c r="CK17" s="693"/>
      <c r="CL17" s="693"/>
      <c r="CM17" s="693"/>
      <c r="CN17" s="693"/>
      <c r="CO17" s="693"/>
      <c r="CP17" s="693"/>
      <c r="CQ17" s="694"/>
      <c r="CR17" s="677">
        <v>233831</v>
      </c>
      <c r="CS17" s="678"/>
      <c r="CT17" s="678"/>
      <c r="CU17" s="678"/>
      <c r="CV17" s="678"/>
      <c r="CW17" s="678"/>
      <c r="CX17" s="678"/>
      <c r="CY17" s="679"/>
      <c r="CZ17" s="680">
        <v>7.2</v>
      </c>
      <c r="DA17" s="680"/>
      <c r="DB17" s="680"/>
      <c r="DC17" s="680"/>
      <c r="DD17" s="686" t="s">
        <v>173</v>
      </c>
      <c r="DE17" s="678"/>
      <c r="DF17" s="678"/>
      <c r="DG17" s="678"/>
      <c r="DH17" s="678"/>
      <c r="DI17" s="678"/>
      <c r="DJ17" s="678"/>
      <c r="DK17" s="678"/>
      <c r="DL17" s="678"/>
      <c r="DM17" s="678"/>
      <c r="DN17" s="678"/>
      <c r="DO17" s="678"/>
      <c r="DP17" s="679"/>
      <c r="DQ17" s="686">
        <v>231717</v>
      </c>
      <c r="DR17" s="678"/>
      <c r="DS17" s="678"/>
      <c r="DT17" s="678"/>
      <c r="DU17" s="678"/>
      <c r="DV17" s="678"/>
      <c r="DW17" s="678"/>
      <c r="DX17" s="678"/>
      <c r="DY17" s="678"/>
      <c r="DZ17" s="678"/>
      <c r="EA17" s="678"/>
      <c r="EB17" s="678"/>
      <c r="EC17" s="687"/>
    </row>
    <row r="18" spans="2:133" ht="11.25" customHeight="1" x14ac:dyDescent="0.15">
      <c r="B18" s="674" t="s">
        <v>271</v>
      </c>
      <c r="C18" s="675"/>
      <c r="D18" s="675"/>
      <c r="E18" s="675"/>
      <c r="F18" s="675"/>
      <c r="G18" s="675"/>
      <c r="H18" s="675"/>
      <c r="I18" s="675"/>
      <c r="J18" s="675"/>
      <c r="K18" s="675"/>
      <c r="L18" s="675"/>
      <c r="M18" s="675"/>
      <c r="N18" s="675"/>
      <c r="O18" s="675"/>
      <c r="P18" s="675"/>
      <c r="Q18" s="676"/>
      <c r="R18" s="677">
        <v>792926</v>
      </c>
      <c r="S18" s="678"/>
      <c r="T18" s="678"/>
      <c r="U18" s="678"/>
      <c r="V18" s="678"/>
      <c r="W18" s="678"/>
      <c r="X18" s="678"/>
      <c r="Y18" s="679"/>
      <c r="Z18" s="680">
        <v>23.1</v>
      </c>
      <c r="AA18" s="680"/>
      <c r="AB18" s="680"/>
      <c r="AC18" s="680"/>
      <c r="AD18" s="681">
        <v>697992</v>
      </c>
      <c r="AE18" s="681"/>
      <c r="AF18" s="681"/>
      <c r="AG18" s="681"/>
      <c r="AH18" s="681"/>
      <c r="AI18" s="681"/>
      <c r="AJ18" s="681"/>
      <c r="AK18" s="681"/>
      <c r="AL18" s="682">
        <v>33.6</v>
      </c>
      <c r="AM18" s="683"/>
      <c r="AN18" s="683"/>
      <c r="AO18" s="684"/>
      <c r="AP18" s="674" t="s">
        <v>272</v>
      </c>
      <c r="AQ18" s="675"/>
      <c r="AR18" s="675"/>
      <c r="AS18" s="675"/>
      <c r="AT18" s="675"/>
      <c r="AU18" s="675"/>
      <c r="AV18" s="675"/>
      <c r="AW18" s="675"/>
      <c r="AX18" s="675"/>
      <c r="AY18" s="675"/>
      <c r="AZ18" s="675"/>
      <c r="BA18" s="675"/>
      <c r="BB18" s="675"/>
      <c r="BC18" s="675"/>
      <c r="BD18" s="675"/>
      <c r="BE18" s="675"/>
      <c r="BF18" s="676"/>
      <c r="BG18" s="677" t="s">
        <v>173</v>
      </c>
      <c r="BH18" s="678"/>
      <c r="BI18" s="678"/>
      <c r="BJ18" s="678"/>
      <c r="BK18" s="678"/>
      <c r="BL18" s="678"/>
      <c r="BM18" s="678"/>
      <c r="BN18" s="679"/>
      <c r="BO18" s="680" t="s">
        <v>129</v>
      </c>
      <c r="BP18" s="680"/>
      <c r="BQ18" s="680"/>
      <c r="BR18" s="680"/>
      <c r="BS18" s="686" t="s">
        <v>230</v>
      </c>
      <c r="BT18" s="678"/>
      <c r="BU18" s="678"/>
      <c r="BV18" s="678"/>
      <c r="BW18" s="678"/>
      <c r="BX18" s="678"/>
      <c r="BY18" s="678"/>
      <c r="BZ18" s="678"/>
      <c r="CA18" s="678"/>
      <c r="CB18" s="687"/>
      <c r="CD18" s="692" t="s">
        <v>273</v>
      </c>
      <c r="CE18" s="693"/>
      <c r="CF18" s="693"/>
      <c r="CG18" s="693"/>
      <c r="CH18" s="693"/>
      <c r="CI18" s="693"/>
      <c r="CJ18" s="693"/>
      <c r="CK18" s="693"/>
      <c r="CL18" s="693"/>
      <c r="CM18" s="693"/>
      <c r="CN18" s="693"/>
      <c r="CO18" s="693"/>
      <c r="CP18" s="693"/>
      <c r="CQ18" s="694"/>
      <c r="CR18" s="677" t="s">
        <v>247</v>
      </c>
      <c r="CS18" s="678"/>
      <c r="CT18" s="678"/>
      <c r="CU18" s="678"/>
      <c r="CV18" s="678"/>
      <c r="CW18" s="678"/>
      <c r="CX18" s="678"/>
      <c r="CY18" s="679"/>
      <c r="CZ18" s="680" t="s">
        <v>129</v>
      </c>
      <c r="DA18" s="680"/>
      <c r="DB18" s="680"/>
      <c r="DC18" s="680"/>
      <c r="DD18" s="686" t="s">
        <v>247</v>
      </c>
      <c r="DE18" s="678"/>
      <c r="DF18" s="678"/>
      <c r="DG18" s="678"/>
      <c r="DH18" s="678"/>
      <c r="DI18" s="678"/>
      <c r="DJ18" s="678"/>
      <c r="DK18" s="678"/>
      <c r="DL18" s="678"/>
      <c r="DM18" s="678"/>
      <c r="DN18" s="678"/>
      <c r="DO18" s="678"/>
      <c r="DP18" s="679"/>
      <c r="DQ18" s="686" t="s">
        <v>173</v>
      </c>
      <c r="DR18" s="678"/>
      <c r="DS18" s="678"/>
      <c r="DT18" s="678"/>
      <c r="DU18" s="678"/>
      <c r="DV18" s="678"/>
      <c r="DW18" s="678"/>
      <c r="DX18" s="678"/>
      <c r="DY18" s="678"/>
      <c r="DZ18" s="678"/>
      <c r="EA18" s="678"/>
      <c r="EB18" s="678"/>
      <c r="EC18" s="687"/>
    </row>
    <row r="19" spans="2:133" ht="11.25" customHeight="1" x14ac:dyDescent="0.15">
      <c r="B19" s="674" t="s">
        <v>274</v>
      </c>
      <c r="C19" s="675"/>
      <c r="D19" s="675"/>
      <c r="E19" s="675"/>
      <c r="F19" s="675"/>
      <c r="G19" s="675"/>
      <c r="H19" s="675"/>
      <c r="I19" s="675"/>
      <c r="J19" s="675"/>
      <c r="K19" s="675"/>
      <c r="L19" s="675"/>
      <c r="M19" s="675"/>
      <c r="N19" s="675"/>
      <c r="O19" s="675"/>
      <c r="P19" s="675"/>
      <c r="Q19" s="676"/>
      <c r="R19" s="677">
        <v>697992</v>
      </c>
      <c r="S19" s="678"/>
      <c r="T19" s="678"/>
      <c r="U19" s="678"/>
      <c r="V19" s="678"/>
      <c r="W19" s="678"/>
      <c r="X19" s="678"/>
      <c r="Y19" s="679"/>
      <c r="Z19" s="680">
        <v>20.3</v>
      </c>
      <c r="AA19" s="680"/>
      <c r="AB19" s="680"/>
      <c r="AC19" s="680"/>
      <c r="AD19" s="681">
        <v>697992</v>
      </c>
      <c r="AE19" s="681"/>
      <c r="AF19" s="681"/>
      <c r="AG19" s="681"/>
      <c r="AH19" s="681"/>
      <c r="AI19" s="681"/>
      <c r="AJ19" s="681"/>
      <c r="AK19" s="681"/>
      <c r="AL19" s="682">
        <v>33.6</v>
      </c>
      <c r="AM19" s="683"/>
      <c r="AN19" s="683"/>
      <c r="AO19" s="684"/>
      <c r="AP19" s="674" t="s">
        <v>275</v>
      </c>
      <c r="AQ19" s="675"/>
      <c r="AR19" s="675"/>
      <c r="AS19" s="675"/>
      <c r="AT19" s="675"/>
      <c r="AU19" s="675"/>
      <c r="AV19" s="675"/>
      <c r="AW19" s="675"/>
      <c r="AX19" s="675"/>
      <c r="AY19" s="675"/>
      <c r="AZ19" s="675"/>
      <c r="BA19" s="675"/>
      <c r="BB19" s="675"/>
      <c r="BC19" s="675"/>
      <c r="BD19" s="675"/>
      <c r="BE19" s="675"/>
      <c r="BF19" s="676"/>
      <c r="BG19" s="677" t="s">
        <v>129</v>
      </c>
      <c r="BH19" s="678"/>
      <c r="BI19" s="678"/>
      <c r="BJ19" s="678"/>
      <c r="BK19" s="678"/>
      <c r="BL19" s="678"/>
      <c r="BM19" s="678"/>
      <c r="BN19" s="679"/>
      <c r="BO19" s="680" t="s">
        <v>173</v>
      </c>
      <c r="BP19" s="680"/>
      <c r="BQ19" s="680"/>
      <c r="BR19" s="680"/>
      <c r="BS19" s="686" t="s">
        <v>129</v>
      </c>
      <c r="BT19" s="678"/>
      <c r="BU19" s="678"/>
      <c r="BV19" s="678"/>
      <c r="BW19" s="678"/>
      <c r="BX19" s="678"/>
      <c r="BY19" s="678"/>
      <c r="BZ19" s="678"/>
      <c r="CA19" s="678"/>
      <c r="CB19" s="687"/>
      <c r="CD19" s="692" t="s">
        <v>276</v>
      </c>
      <c r="CE19" s="693"/>
      <c r="CF19" s="693"/>
      <c r="CG19" s="693"/>
      <c r="CH19" s="693"/>
      <c r="CI19" s="693"/>
      <c r="CJ19" s="693"/>
      <c r="CK19" s="693"/>
      <c r="CL19" s="693"/>
      <c r="CM19" s="693"/>
      <c r="CN19" s="693"/>
      <c r="CO19" s="693"/>
      <c r="CP19" s="693"/>
      <c r="CQ19" s="694"/>
      <c r="CR19" s="677" t="s">
        <v>173</v>
      </c>
      <c r="CS19" s="678"/>
      <c r="CT19" s="678"/>
      <c r="CU19" s="678"/>
      <c r="CV19" s="678"/>
      <c r="CW19" s="678"/>
      <c r="CX19" s="678"/>
      <c r="CY19" s="679"/>
      <c r="CZ19" s="680" t="s">
        <v>129</v>
      </c>
      <c r="DA19" s="680"/>
      <c r="DB19" s="680"/>
      <c r="DC19" s="680"/>
      <c r="DD19" s="686" t="s">
        <v>173</v>
      </c>
      <c r="DE19" s="678"/>
      <c r="DF19" s="678"/>
      <c r="DG19" s="678"/>
      <c r="DH19" s="678"/>
      <c r="DI19" s="678"/>
      <c r="DJ19" s="678"/>
      <c r="DK19" s="678"/>
      <c r="DL19" s="678"/>
      <c r="DM19" s="678"/>
      <c r="DN19" s="678"/>
      <c r="DO19" s="678"/>
      <c r="DP19" s="679"/>
      <c r="DQ19" s="686" t="s">
        <v>173</v>
      </c>
      <c r="DR19" s="678"/>
      <c r="DS19" s="678"/>
      <c r="DT19" s="678"/>
      <c r="DU19" s="678"/>
      <c r="DV19" s="678"/>
      <c r="DW19" s="678"/>
      <c r="DX19" s="678"/>
      <c r="DY19" s="678"/>
      <c r="DZ19" s="678"/>
      <c r="EA19" s="678"/>
      <c r="EB19" s="678"/>
      <c r="EC19" s="687"/>
    </row>
    <row r="20" spans="2:133" ht="11.25" customHeight="1" x14ac:dyDescent="0.15">
      <c r="B20" s="674" t="s">
        <v>277</v>
      </c>
      <c r="C20" s="675"/>
      <c r="D20" s="675"/>
      <c r="E20" s="675"/>
      <c r="F20" s="675"/>
      <c r="G20" s="675"/>
      <c r="H20" s="675"/>
      <c r="I20" s="675"/>
      <c r="J20" s="675"/>
      <c r="K20" s="675"/>
      <c r="L20" s="675"/>
      <c r="M20" s="675"/>
      <c r="N20" s="675"/>
      <c r="O20" s="675"/>
      <c r="P20" s="675"/>
      <c r="Q20" s="676"/>
      <c r="R20" s="677">
        <v>94934</v>
      </c>
      <c r="S20" s="678"/>
      <c r="T20" s="678"/>
      <c r="U20" s="678"/>
      <c r="V20" s="678"/>
      <c r="W20" s="678"/>
      <c r="X20" s="678"/>
      <c r="Y20" s="679"/>
      <c r="Z20" s="680">
        <v>2.8</v>
      </c>
      <c r="AA20" s="680"/>
      <c r="AB20" s="680"/>
      <c r="AC20" s="680"/>
      <c r="AD20" s="681" t="s">
        <v>173</v>
      </c>
      <c r="AE20" s="681"/>
      <c r="AF20" s="681"/>
      <c r="AG20" s="681"/>
      <c r="AH20" s="681"/>
      <c r="AI20" s="681"/>
      <c r="AJ20" s="681"/>
      <c r="AK20" s="681"/>
      <c r="AL20" s="682" t="s">
        <v>129</v>
      </c>
      <c r="AM20" s="683"/>
      <c r="AN20" s="683"/>
      <c r="AO20" s="684"/>
      <c r="AP20" s="674" t="s">
        <v>278</v>
      </c>
      <c r="AQ20" s="675"/>
      <c r="AR20" s="675"/>
      <c r="AS20" s="675"/>
      <c r="AT20" s="675"/>
      <c r="AU20" s="675"/>
      <c r="AV20" s="675"/>
      <c r="AW20" s="675"/>
      <c r="AX20" s="675"/>
      <c r="AY20" s="675"/>
      <c r="AZ20" s="675"/>
      <c r="BA20" s="675"/>
      <c r="BB20" s="675"/>
      <c r="BC20" s="675"/>
      <c r="BD20" s="675"/>
      <c r="BE20" s="675"/>
      <c r="BF20" s="676"/>
      <c r="BG20" s="677" t="s">
        <v>173</v>
      </c>
      <c r="BH20" s="678"/>
      <c r="BI20" s="678"/>
      <c r="BJ20" s="678"/>
      <c r="BK20" s="678"/>
      <c r="BL20" s="678"/>
      <c r="BM20" s="678"/>
      <c r="BN20" s="679"/>
      <c r="BO20" s="680" t="s">
        <v>247</v>
      </c>
      <c r="BP20" s="680"/>
      <c r="BQ20" s="680"/>
      <c r="BR20" s="680"/>
      <c r="BS20" s="686" t="s">
        <v>129</v>
      </c>
      <c r="BT20" s="678"/>
      <c r="BU20" s="678"/>
      <c r="BV20" s="678"/>
      <c r="BW20" s="678"/>
      <c r="BX20" s="678"/>
      <c r="BY20" s="678"/>
      <c r="BZ20" s="678"/>
      <c r="CA20" s="678"/>
      <c r="CB20" s="687"/>
      <c r="CD20" s="692" t="s">
        <v>279</v>
      </c>
      <c r="CE20" s="693"/>
      <c r="CF20" s="693"/>
      <c r="CG20" s="693"/>
      <c r="CH20" s="693"/>
      <c r="CI20" s="693"/>
      <c r="CJ20" s="693"/>
      <c r="CK20" s="693"/>
      <c r="CL20" s="693"/>
      <c r="CM20" s="693"/>
      <c r="CN20" s="693"/>
      <c r="CO20" s="693"/>
      <c r="CP20" s="693"/>
      <c r="CQ20" s="694"/>
      <c r="CR20" s="677">
        <v>3261177</v>
      </c>
      <c r="CS20" s="678"/>
      <c r="CT20" s="678"/>
      <c r="CU20" s="678"/>
      <c r="CV20" s="678"/>
      <c r="CW20" s="678"/>
      <c r="CX20" s="678"/>
      <c r="CY20" s="679"/>
      <c r="CZ20" s="680">
        <v>100</v>
      </c>
      <c r="DA20" s="680"/>
      <c r="DB20" s="680"/>
      <c r="DC20" s="680"/>
      <c r="DD20" s="686">
        <v>339191</v>
      </c>
      <c r="DE20" s="678"/>
      <c r="DF20" s="678"/>
      <c r="DG20" s="678"/>
      <c r="DH20" s="678"/>
      <c r="DI20" s="678"/>
      <c r="DJ20" s="678"/>
      <c r="DK20" s="678"/>
      <c r="DL20" s="678"/>
      <c r="DM20" s="678"/>
      <c r="DN20" s="678"/>
      <c r="DO20" s="678"/>
      <c r="DP20" s="679"/>
      <c r="DQ20" s="686">
        <v>2539422</v>
      </c>
      <c r="DR20" s="678"/>
      <c r="DS20" s="678"/>
      <c r="DT20" s="678"/>
      <c r="DU20" s="678"/>
      <c r="DV20" s="678"/>
      <c r="DW20" s="678"/>
      <c r="DX20" s="678"/>
      <c r="DY20" s="678"/>
      <c r="DZ20" s="678"/>
      <c r="EA20" s="678"/>
      <c r="EB20" s="678"/>
      <c r="EC20" s="687"/>
    </row>
    <row r="21" spans="2:133" ht="11.25" customHeight="1" x14ac:dyDescent="0.15">
      <c r="B21" s="674" t="s">
        <v>280</v>
      </c>
      <c r="C21" s="675"/>
      <c r="D21" s="675"/>
      <c r="E21" s="675"/>
      <c r="F21" s="675"/>
      <c r="G21" s="675"/>
      <c r="H21" s="675"/>
      <c r="I21" s="675"/>
      <c r="J21" s="675"/>
      <c r="K21" s="675"/>
      <c r="L21" s="675"/>
      <c r="M21" s="675"/>
      <c r="N21" s="675"/>
      <c r="O21" s="675"/>
      <c r="P21" s="675"/>
      <c r="Q21" s="676"/>
      <c r="R21" s="677" t="s">
        <v>230</v>
      </c>
      <c r="S21" s="678"/>
      <c r="T21" s="678"/>
      <c r="U21" s="678"/>
      <c r="V21" s="678"/>
      <c r="W21" s="678"/>
      <c r="X21" s="678"/>
      <c r="Y21" s="679"/>
      <c r="Z21" s="680" t="s">
        <v>173</v>
      </c>
      <c r="AA21" s="680"/>
      <c r="AB21" s="680"/>
      <c r="AC21" s="680"/>
      <c r="AD21" s="681" t="s">
        <v>129</v>
      </c>
      <c r="AE21" s="681"/>
      <c r="AF21" s="681"/>
      <c r="AG21" s="681"/>
      <c r="AH21" s="681"/>
      <c r="AI21" s="681"/>
      <c r="AJ21" s="681"/>
      <c r="AK21" s="681"/>
      <c r="AL21" s="682" t="s">
        <v>129</v>
      </c>
      <c r="AM21" s="683"/>
      <c r="AN21" s="683"/>
      <c r="AO21" s="684"/>
      <c r="AP21" s="695" t="s">
        <v>281</v>
      </c>
      <c r="AQ21" s="696"/>
      <c r="AR21" s="696"/>
      <c r="AS21" s="696"/>
      <c r="AT21" s="696"/>
      <c r="AU21" s="696"/>
      <c r="AV21" s="696"/>
      <c r="AW21" s="696"/>
      <c r="AX21" s="696"/>
      <c r="AY21" s="696"/>
      <c r="AZ21" s="696"/>
      <c r="BA21" s="696"/>
      <c r="BB21" s="696"/>
      <c r="BC21" s="696"/>
      <c r="BD21" s="696"/>
      <c r="BE21" s="696"/>
      <c r="BF21" s="697"/>
      <c r="BG21" s="677" t="s">
        <v>230</v>
      </c>
      <c r="BH21" s="678"/>
      <c r="BI21" s="678"/>
      <c r="BJ21" s="678"/>
      <c r="BK21" s="678"/>
      <c r="BL21" s="678"/>
      <c r="BM21" s="678"/>
      <c r="BN21" s="679"/>
      <c r="BO21" s="680" t="s">
        <v>247</v>
      </c>
      <c r="BP21" s="680"/>
      <c r="BQ21" s="680"/>
      <c r="BR21" s="680"/>
      <c r="BS21" s="686" t="s">
        <v>173</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282</v>
      </c>
      <c r="C22" s="675"/>
      <c r="D22" s="675"/>
      <c r="E22" s="675"/>
      <c r="F22" s="675"/>
      <c r="G22" s="675"/>
      <c r="H22" s="675"/>
      <c r="I22" s="675"/>
      <c r="J22" s="675"/>
      <c r="K22" s="675"/>
      <c r="L22" s="675"/>
      <c r="M22" s="675"/>
      <c r="N22" s="675"/>
      <c r="O22" s="675"/>
      <c r="P22" s="675"/>
      <c r="Q22" s="676"/>
      <c r="R22" s="677">
        <v>2171872</v>
      </c>
      <c r="S22" s="678"/>
      <c r="T22" s="678"/>
      <c r="U22" s="678"/>
      <c r="V22" s="678"/>
      <c r="W22" s="678"/>
      <c r="X22" s="678"/>
      <c r="Y22" s="679"/>
      <c r="Z22" s="680">
        <v>63.3</v>
      </c>
      <c r="AA22" s="680"/>
      <c r="AB22" s="680"/>
      <c r="AC22" s="680"/>
      <c r="AD22" s="681">
        <v>2076938</v>
      </c>
      <c r="AE22" s="681"/>
      <c r="AF22" s="681"/>
      <c r="AG22" s="681"/>
      <c r="AH22" s="681"/>
      <c r="AI22" s="681"/>
      <c r="AJ22" s="681"/>
      <c r="AK22" s="681"/>
      <c r="AL22" s="682">
        <v>99.9</v>
      </c>
      <c r="AM22" s="683"/>
      <c r="AN22" s="683"/>
      <c r="AO22" s="684"/>
      <c r="AP22" s="695" t="s">
        <v>283</v>
      </c>
      <c r="AQ22" s="696"/>
      <c r="AR22" s="696"/>
      <c r="AS22" s="696"/>
      <c r="AT22" s="696"/>
      <c r="AU22" s="696"/>
      <c r="AV22" s="696"/>
      <c r="AW22" s="696"/>
      <c r="AX22" s="696"/>
      <c r="AY22" s="696"/>
      <c r="AZ22" s="696"/>
      <c r="BA22" s="696"/>
      <c r="BB22" s="696"/>
      <c r="BC22" s="696"/>
      <c r="BD22" s="696"/>
      <c r="BE22" s="696"/>
      <c r="BF22" s="697"/>
      <c r="BG22" s="677" t="s">
        <v>173</v>
      </c>
      <c r="BH22" s="678"/>
      <c r="BI22" s="678"/>
      <c r="BJ22" s="678"/>
      <c r="BK22" s="678"/>
      <c r="BL22" s="678"/>
      <c r="BM22" s="678"/>
      <c r="BN22" s="679"/>
      <c r="BO22" s="680" t="s">
        <v>247</v>
      </c>
      <c r="BP22" s="680"/>
      <c r="BQ22" s="680"/>
      <c r="BR22" s="680"/>
      <c r="BS22" s="686" t="s">
        <v>173</v>
      </c>
      <c r="BT22" s="678"/>
      <c r="BU22" s="678"/>
      <c r="BV22" s="678"/>
      <c r="BW22" s="678"/>
      <c r="BX22" s="678"/>
      <c r="BY22" s="678"/>
      <c r="BZ22" s="678"/>
      <c r="CA22" s="678"/>
      <c r="CB22" s="687"/>
      <c r="CD22" s="659" t="s">
        <v>284</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285</v>
      </c>
      <c r="C23" s="675"/>
      <c r="D23" s="675"/>
      <c r="E23" s="675"/>
      <c r="F23" s="675"/>
      <c r="G23" s="675"/>
      <c r="H23" s="675"/>
      <c r="I23" s="675"/>
      <c r="J23" s="675"/>
      <c r="K23" s="675"/>
      <c r="L23" s="675"/>
      <c r="M23" s="675"/>
      <c r="N23" s="675"/>
      <c r="O23" s="675"/>
      <c r="P23" s="675"/>
      <c r="Q23" s="676"/>
      <c r="R23" s="677">
        <v>909</v>
      </c>
      <c r="S23" s="678"/>
      <c r="T23" s="678"/>
      <c r="U23" s="678"/>
      <c r="V23" s="678"/>
      <c r="W23" s="678"/>
      <c r="X23" s="678"/>
      <c r="Y23" s="679"/>
      <c r="Z23" s="680">
        <v>0</v>
      </c>
      <c r="AA23" s="680"/>
      <c r="AB23" s="680"/>
      <c r="AC23" s="680"/>
      <c r="AD23" s="681">
        <v>909</v>
      </c>
      <c r="AE23" s="681"/>
      <c r="AF23" s="681"/>
      <c r="AG23" s="681"/>
      <c r="AH23" s="681"/>
      <c r="AI23" s="681"/>
      <c r="AJ23" s="681"/>
      <c r="AK23" s="681"/>
      <c r="AL23" s="682">
        <v>0</v>
      </c>
      <c r="AM23" s="683"/>
      <c r="AN23" s="683"/>
      <c r="AO23" s="684"/>
      <c r="AP23" s="695" t="s">
        <v>286</v>
      </c>
      <c r="AQ23" s="696"/>
      <c r="AR23" s="696"/>
      <c r="AS23" s="696"/>
      <c r="AT23" s="696"/>
      <c r="AU23" s="696"/>
      <c r="AV23" s="696"/>
      <c r="AW23" s="696"/>
      <c r="AX23" s="696"/>
      <c r="AY23" s="696"/>
      <c r="AZ23" s="696"/>
      <c r="BA23" s="696"/>
      <c r="BB23" s="696"/>
      <c r="BC23" s="696"/>
      <c r="BD23" s="696"/>
      <c r="BE23" s="696"/>
      <c r="BF23" s="697"/>
      <c r="BG23" s="677" t="s">
        <v>173</v>
      </c>
      <c r="BH23" s="678"/>
      <c r="BI23" s="678"/>
      <c r="BJ23" s="678"/>
      <c r="BK23" s="678"/>
      <c r="BL23" s="678"/>
      <c r="BM23" s="678"/>
      <c r="BN23" s="679"/>
      <c r="BO23" s="680" t="s">
        <v>129</v>
      </c>
      <c r="BP23" s="680"/>
      <c r="BQ23" s="680"/>
      <c r="BR23" s="680"/>
      <c r="BS23" s="686" t="s">
        <v>173</v>
      </c>
      <c r="BT23" s="678"/>
      <c r="BU23" s="678"/>
      <c r="BV23" s="678"/>
      <c r="BW23" s="678"/>
      <c r="BX23" s="678"/>
      <c r="BY23" s="678"/>
      <c r="BZ23" s="678"/>
      <c r="CA23" s="678"/>
      <c r="CB23" s="687"/>
      <c r="CD23" s="659" t="s">
        <v>224</v>
      </c>
      <c r="CE23" s="660"/>
      <c r="CF23" s="660"/>
      <c r="CG23" s="660"/>
      <c r="CH23" s="660"/>
      <c r="CI23" s="660"/>
      <c r="CJ23" s="660"/>
      <c r="CK23" s="660"/>
      <c r="CL23" s="660"/>
      <c r="CM23" s="660"/>
      <c r="CN23" s="660"/>
      <c r="CO23" s="660"/>
      <c r="CP23" s="660"/>
      <c r="CQ23" s="661"/>
      <c r="CR23" s="659" t="s">
        <v>287</v>
      </c>
      <c r="CS23" s="660"/>
      <c r="CT23" s="660"/>
      <c r="CU23" s="660"/>
      <c r="CV23" s="660"/>
      <c r="CW23" s="660"/>
      <c r="CX23" s="660"/>
      <c r="CY23" s="661"/>
      <c r="CZ23" s="659" t="s">
        <v>288</v>
      </c>
      <c r="DA23" s="660"/>
      <c r="DB23" s="660"/>
      <c r="DC23" s="661"/>
      <c r="DD23" s="659" t="s">
        <v>289</v>
      </c>
      <c r="DE23" s="660"/>
      <c r="DF23" s="660"/>
      <c r="DG23" s="660"/>
      <c r="DH23" s="660"/>
      <c r="DI23" s="660"/>
      <c r="DJ23" s="660"/>
      <c r="DK23" s="661"/>
      <c r="DL23" s="707" t="s">
        <v>290</v>
      </c>
      <c r="DM23" s="708"/>
      <c r="DN23" s="708"/>
      <c r="DO23" s="708"/>
      <c r="DP23" s="708"/>
      <c r="DQ23" s="708"/>
      <c r="DR23" s="708"/>
      <c r="DS23" s="708"/>
      <c r="DT23" s="708"/>
      <c r="DU23" s="708"/>
      <c r="DV23" s="709"/>
      <c r="DW23" s="659" t="s">
        <v>291</v>
      </c>
      <c r="DX23" s="660"/>
      <c r="DY23" s="660"/>
      <c r="DZ23" s="660"/>
      <c r="EA23" s="660"/>
      <c r="EB23" s="660"/>
      <c r="EC23" s="661"/>
    </row>
    <row r="24" spans="2:133" ht="11.25" customHeight="1" x14ac:dyDescent="0.15">
      <c r="B24" s="674" t="s">
        <v>292</v>
      </c>
      <c r="C24" s="675"/>
      <c r="D24" s="675"/>
      <c r="E24" s="675"/>
      <c r="F24" s="675"/>
      <c r="G24" s="675"/>
      <c r="H24" s="675"/>
      <c r="I24" s="675"/>
      <c r="J24" s="675"/>
      <c r="K24" s="675"/>
      <c r="L24" s="675"/>
      <c r="M24" s="675"/>
      <c r="N24" s="675"/>
      <c r="O24" s="675"/>
      <c r="P24" s="675"/>
      <c r="Q24" s="676"/>
      <c r="R24" s="677">
        <v>27960</v>
      </c>
      <c r="S24" s="678"/>
      <c r="T24" s="678"/>
      <c r="U24" s="678"/>
      <c r="V24" s="678"/>
      <c r="W24" s="678"/>
      <c r="X24" s="678"/>
      <c r="Y24" s="679"/>
      <c r="Z24" s="680">
        <v>0.8</v>
      </c>
      <c r="AA24" s="680"/>
      <c r="AB24" s="680"/>
      <c r="AC24" s="680"/>
      <c r="AD24" s="681">
        <v>340</v>
      </c>
      <c r="AE24" s="681"/>
      <c r="AF24" s="681"/>
      <c r="AG24" s="681"/>
      <c r="AH24" s="681"/>
      <c r="AI24" s="681"/>
      <c r="AJ24" s="681"/>
      <c r="AK24" s="681"/>
      <c r="AL24" s="682">
        <v>0</v>
      </c>
      <c r="AM24" s="683"/>
      <c r="AN24" s="683"/>
      <c r="AO24" s="684"/>
      <c r="AP24" s="695" t="s">
        <v>293</v>
      </c>
      <c r="AQ24" s="696"/>
      <c r="AR24" s="696"/>
      <c r="AS24" s="696"/>
      <c r="AT24" s="696"/>
      <c r="AU24" s="696"/>
      <c r="AV24" s="696"/>
      <c r="AW24" s="696"/>
      <c r="AX24" s="696"/>
      <c r="AY24" s="696"/>
      <c r="AZ24" s="696"/>
      <c r="BA24" s="696"/>
      <c r="BB24" s="696"/>
      <c r="BC24" s="696"/>
      <c r="BD24" s="696"/>
      <c r="BE24" s="696"/>
      <c r="BF24" s="697"/>
      <c r="BG24" s="677" t="s">
        <v>173</v>
      </c>
      <c r="BH24" s="678"/>
      <c r="BI24" s="678"/>
      <c r="BJ24" s="678"/>
      <c r="BK24" s="678"/>
      <c r="BL24" s="678"/>
      <c r="BM24" s="678"/>
      <c r="BN24" s="679"/>
      <c r="BO24" s="680" t="s">
        <v>247</v>
      </c>
      <c r="BP24" s="680"/>
      <c r="BQ24" s="680"/>
      <c r="BR24" s="680"/>
      <c r="BS24" s="686" t="s">
        <v>247</v>
      </c>
      <c r="BT24" s="678"/>
      <c r="BU24" s="678"/>
      <c r="BV24" s="678"/>
      <c r="BW24" s="678"/>
      <c r="BX24" s="678"/>
      <c r="BY24" s="678"/>
      <c r="BZ24" s="678"/>
      <c r="CA24" s="678"/>
      <c r="CB24" s="687"/>
      <c r="CD24" s="688" t="s">
        <v>294</v>
      </c>
      <c r="CE24" s="689"/>
      <c r="CF24" s="689"/>
      <c r="CG24" s="689"/>
      <c r="CH24" s="689"/>
      <c r="CI24" s="689"/>
      <c r="CJ24" s="689"/>
      <c r="CK24" s="689"/>
      <c r="CL24" s="689"/>
      <c r="CM24" s="689"/>
      <c r="CN24" s="689"/>
      <c r="CO24" s="689"/>
      <c r="CP24" s="689"/>
      <c r="CQ24" s="690"/>
      <c r="CR24" s="666">
        <v>1445953</v>
      </c>
      <c r="CS24" s="667"/>
      <c r="CT24" s="667"/>
      <c r="CU24" s="667"/>
      <c r="CV24" s="667"/>
      <c r="CW24" s="667"/>
      <c r="CX24" s="667"/>
      <c r="CY24" s="668"/>
      <c r="CZ24" s="671">
        <v>44.3</v>
      </c>
      <c r="DA24" s="672"/>
      <c r="DB24" s="672"/>
      <c r="DC24" s="691"/>
      <c r="DD24" s="710">
        <v>1057654</v>
      </c>
      <c r="DE24" s="667"/>
      <c r="DF24" s="667"/>
      <c r="DG24" s="667"/>
      <c r="DH24" s="667"/>
      <c r="DI24" s="667"/>
      <c r="DJ24" s="667"/>
      <c r="DK24" s="668"/>
      <c r="DL24" s="710">
        <v>1054328</v>
      </c>
      <c r="DM24" s="667"/>
      <c r="DN24" s="667"/>
      <c r="DO24" s="667"/>
      <c r="DP24" s="667"/>
      <c r="DQ24" s="667"/>
      <c r="DR24" s="667"/>
      <c r="DS24" s="667"/>
      <c r="DT24" s="667"/>
      <c r="DU24" s="667"/>
      <c r="DV24" s="668"/>
      <c r="DW24" s="671">
        <v>47.5</v>
      </c>
      <c r="DX24" s="672"/>
      <c r="DY24" s="672"/>
      <c r="DZ24" s="672"/>
      <c r="EA24" s="672"/>
      <c r="EB24" s="672"/>
      <c r="EC24" s="673"/>
    </row>
    <row r="25" spans="2:133" ht="11.25" customHeight="1" x14ac:dyDescent="0.15">
      <c r="B25" s="674" t="s">
        <v>295</v>
      </c>
      <c r="C25" s="675"/>
      <c r="D25" s="675"/>
      <c r="E25" s="675"/>
      <c r="F25" s="675"/>
      <c r="G25" s="675"/>
      <c r="H25" s="675"/>
      <c r="I25" s="675"/>
      <c r="J25" s="675"/>
      <c r="K25" s="675"/>
      <c r="L25" s="675"/>
      <c r="M25" s="675"/>
      <c r="N25" s="675"/>
      <c r="O25" s="675"/>
      <c r="P25" s="675"/>
      <c r="Q25" s="676"/>
      <c r="R25" s="677">
        <v>31702</v>
      </c>
      <c r="S25" s="678"/>
      <c r="T25" s="678"/>
      <c r="U25" s="678"/>
      <c r="V25" s="678"/>
      <c r="W25" s="678"/>
      <c r="X25" s="678"/>
      <c r="Y25" s="679"/>
      <c r="Z25" s="680">
        <v>0.9</v>
      </c>
      <c r="AA25" s="680"/>
      <c r="AB25" s="680"/>
      <c r="AC25" s="680"/>
      <c r="AD25" s="681" t="s">
        <v>129</v>
      </c>
      <c r="AE25" s="681"/>
      <c r="AF25" s="681"/>
      <c r="AG25" s="681"/>
      <c r="AH25" s="681"/>
      <c r="AI25" s="681"/>
      <c r="AJ25" s="681"/>
      <c r="AK25" s="681"/>
      <c r="AL25" s="682" t="s">
        <v>173</v>
      </c>
      <c r="AM25" s="683"/>
      <c r="AN25" s="683"/>
      <c r="AO25" s="684"/>
      <c r="AP25" s="695" t="s">
        <v>296</v>
      </c>
      <c r="AQ25" s="696"/>
      <c r="AR25" s="696"/>
      <c r="AS25" s="696"/>
      <c r="AT25" s="696"/>
      <c r="AU25" s="696"/>
      <c r="AV25" s="696"/>
      <c r="AW25" s="696"/>
      <c r="AX25" s="696"/>
      <c r="AY25" s="696"/>
      <c r="AZ25" s="696"/>
      <c r="BA25" s="696"/>
      <c r="BB25" s="696"/>
      <c r="BC25" s="696"/>
      <c r="BD25" s="696"/>
      <c r="BE25" s="696"/>
      <c r="BF25" s="697"/>
      <c r="BG25" s="677" t="s">
        <v>173</v>
      </c>
      <c r="BH25" s="678"/>
      <c r="BI25" s="678"/>
      <c r="BJ25" s="678"/>
      <c r="BK25" s="678"/>
      <c r="BL25" s="678"/>
      <c r="BM25" s="678"/>
      <c r="BN25" s="679"/>
      <c r="BO25" s="680" t="s">
        <v>173</v>
      </c>
      <c r="BP25" s="680"/>
      <c r="BQ25" s="680"/>
      <c r="BR25" s="680"/>
      <c r="BS25" s="686" t="s">
        <v>230</v>
      </c>
      <c r="BT25" s="678"/>
      <c r="BU25" s="678"/>
      <c r="BV25" s="678"/>
      <c r="BW25" s="678"/>
      <c r="BX25" s="678"/>
      <c r="BY25" s="678"/>
      <c r="BZ25" s="678"/>
      <c r="CA25" s="678"/>
      <c r="CB25" s="687"/>
      <c r="CD25" s="692" t="s">
        <v>297</v>
      </c>
      <c r="CE25" s="693"/>
      <c r="CF25" s="693"/>
      <c r="CG25" s="693"/>
      <c r="CH25" s="693"/>
      <c r="CI25" s="693"/>
      <c r="CJ25" s="693"/>
      <c r="CK25" s="693"/>
      <c r="CL25" s="693"/>
      <c r="CM25" s="693"/>
      <c r="CN25" s="693"/>
      <c r="CO25" s="693"/>
      <c r="CP25" s="693"/>
      <c r="CQ25" s="694"/>
      <c r="CR25" s="677">
        <v>681347</v>
      </c>
      <c r="CS25" s="713"/>
      <c r="CT25" s="713"/>
      <c r="CU25" s="713"/>
      <c r="CV25" s="713"/>
      <c r="CW25" s="713"/>
      <c r="CX25" s="713"/>
      <c r="CY25" s="714"/>
      <c r="CZ25" s="682">
        <v>20.9</v>
      </c>
      <c r="DA25" s="711"/>
      <c r="DB25" s="711"/>
      <c r="DC25" s="715"/>
      <c r="DD25" s="686">
        <v>644723</v>
      </c>
      <c r="DE25" s="713"/>
      <c r="DF25" s="713"/>
      <c r="DG25" s="713"/>
      <c r="DH25" s="713"/>
      <c r="DI25" s="713"/>
      <c r="DJ25" s="713"/>
      <c r="DK25" s="714"/>
      <c r="DL25" s="686">
        <v>641397</v>
      </c>
      <c r="DM25" s="713"/>
      <c r="DN25" s="713"/>
      <c r="DO25" s="713"/>
      <c r="DP25" s="713"/>
      <c r="DQ25" s="713"/>
      <c r="DR25" s="713"/>
      <c r="DS25" s="713"/>
      <c r="DT25" s="713"/>
      <c r="DU25" s="713"/>
      <c r="DV25" s="714"/>
      <c r="DW25" s="682">
        <v>28.9</v>
      </c>
      <c r="DX25" s="711"/>
      <c r="DY25" s="711"/>
      <c r="DZ25" s="711"/>
      <c r="EA25" s="711"/>
      <c r="EB25" s="711"/>
      <c r="EC25" s="712"/>
    </row>
    <row r="26" spans="2:133" ht="11.25" customHeight="1" x14ac:dyDescent="0.15">
      <c r="B26" s="674" t="s">
        <v>298</v>
      </c>
      <c r="C26" s="675"/>
      <c r="D26" s="675"/>
      <c r="E26" s="675"/>
      <c r="F26" s="675"/>
      <c r="G26" s="675"/>
      <c r="H26" s="675"/>
      <c r="I26" s="675"/>
      <c r="J26" s="675"/>
      <c r="K26" s="675"/>
      <c r="L26" s="675"/>
      <c r="M26" s="675"/>
      <c r="N26" s="675"/>
      <c r="O26" s="675"/>
      <c r="P26" s="675"/>
      <c r="Q26" s="676"/>
      <c r="R26" s="677">
        <v>14859</v>
      </c>
      <c r="S26" s="678"/>
      <c r="T26" s="678"/>
      <c r="U26" s="678"/>
      <c r="V26" s="678"/>
      <c r="W26" s="678"/>
      <c r="X26" s="678"/>
      <c r="Y26" s="679"/>
      <c r="Z26" s="680">
        <v>0.4</v>
      </c>
      <c r="AA26" s="680"/>
      <c r="AB26" s="680"/>
      <c r="AC26" s="680"/>
      <c r="AD26" s="681" t="s">
        <v>129</v>
      </c>
      <c r="AE26" s="681"/>
      <c r="AF26" s="681"/>
      <c r="AG26" s="681"/>
      <c r="AH26" s="681"/>
      <c r="AI26" s="681"/>
      <c r="AJ26" s="681"/>
      <c r="AK26" s="681"/>
      <c r="AL26" s="682" t="s">
        <v>129</v>
      </c>
      <c r="AM26" s="683"/>
      <c r="AN26" s="683"/>
      <c r="AO26" s="684"/>
      <c r="AP26" s="695" t="s">
        <v>299</v>
      </c>
      <c r="AQ26" s="716"/>
      <c r="AR26" s="716"/>
      <c r="AS26" s="716"/>
      <c r="AT26" s="716"/>
      <c r="AU26" s="716"/>
      <c r="AV26" s="716"/>
      <c r="AW26" s="716"/>
      <c r="AX26" s="716"/>
      <c r="AY26" s="716"/>
      <c r="AZ26" s="716"/>
      <c r="BA26" s="716"/>
      <c r="BB26" s="716"/>
      <c r="BC26" s="716"/>
      <c r="BD26" s="716"/>
      <c r="BE26" s="716"/>
      <c r="BF26" s="697"/>
      <c r="BG26" s="677" t="s">
        <v>173</v>
      </c>
      <c r="BH26" s="678"/>
      <c r="BI26" s="678"/>
      <c r="BJ26" s="678"/>
      <c r="BK26" s="678"/>
      <c r="BL26" s="678"/>
      <c r="BM26" s="678"/>
      <c r="BN26" s="679"/>
      <c r="BO26" s="680" t="s">
        <v>230</v>
      </c>
      <c r="BP26" s="680"/>
      <c r="BQ26" s="680"/>
      <c r="BR26" s="680"/>
      <c r="BS26" s="686" t="s">
        <v>247</v>
      </c>
      <c r="BT26" s="678"/>
      <c r="BU26" s="678"/>
      <c r="BV26" s="678"/>
      <c r="BW26" s="678"/>
      <c r="BX26" s="678"/>
      <c r="BY26" s="678"/>
      <c r="BZ26" s="678"/>
      <c r="CA26" s="678"/>
      <c r="CB26" s="687"/>
      <c r="CD26" s="692" t="s">
        <v>300</v>
      </c>
      <c r="CE26" s="693"/>
      <c r="CF26" s="693"/>
      <c r="CG26" s="693"/>
      <c r="CH26" s="693"/>
      <c r="CI26" s="693"/>
      <c r="CJ26" s="693"/>
      <c r="CK26" s="693"/>
      <c r="CL26" s="693"/>
      <c r="CM26" s="693"/>
      <c r="CN26" s="693"/>
      <c r="CO26" s="693"/>
      <c r="CP26" s="693"/>
      <c r="CQ26" s="694"/>
      <c r="CR26" s="677">
        <v>352721</v>
      </c>
      <c r="CS26" s="678"/>
      <c r="CT26" s="678"/>
      <c r="CU26" s="678"/>
      <c r="CV26" s="678"/>
      <c r="CW26" s="678"/>
      <c r="CX26" s="678"/>
      <c r="CY26" s="679"/>
      <c r="CZ26" s="682">
        <v>10.8</v>
      </c>
      <c r="DA26" s="711"/>
      <c r="DB26" s="711"/>
      <c r="DC26" s="715"/>
      <c r="DD26" s="686">
        <v>324527</v>
      </c>
      <c r="DE26" s="678"/>
      <c r="DF26" s="678"/>
      <c r="DG26" s="678"/>
      <c r="DH26" s="678"/>
      <c r="DI26" s="678"/>
      <c r="DJ26" s="678"/>
      <c r="DK26" s="679"/>
      <c r="DL26" s="686" t="s">
        <v>247</v>
      </c>
      <c r="DM26" s="678"/>
      <c r="DN26" s="678"/>
      <c r="DO26" s="678"/>
      <c r="DP26" s="678"/>
      <c r="DQ26" s="678"/>
      <c r="DR26" s="678"/>
      <c r="DS26" s="678"/>
      <c r="DT26" s="678"/>
      <c r="DU26" s="678"/>
      <c r="DV26" s="679"/>
      <c r="DW26" s="682" t="s">
        <v>129</v>
      </c>
      <c r="DX26" s="711"/>
      <c r="DY26" s="711"/>
      <c r="DZ26" s="711"/>
      <c r="EA26" s="711"/>
      <c r="EB26" s="711"/>
      <c r="EC26" s="712"/>
    </row>
    <row r="27" spans="2:133" ht="11.25" customHeight="1" x14ac:dyDescent="0.15">
      <c r="B27" s="674" t="s">
        <v>301</v>
      </c>
      <c r="C27" s="675"/>
      <c r="D27" s="675"/>
      <c r="E27" s="675"/>
      <c r="F27" s="675"/>
      <c r="G27" s="675"/>
      <c r="H27" s="675"/>
      <c r="I27" s="675"/>
      <c r="J27" s="675"/>
      <c r="K27" s="675"/>
      <c r="L27" s="675"/>
      <c r="M27" s="675"/>
      <c r="N27" s="675"/>
      <c r="O27" s="675"/>
      <c r="P27" s="675"/>
      <c r="Q27" s="676"/>
      <c r="R27" s="677">
        <v>266468</v>
      </c>
      <c r="S27" s="678"/>
      <c r="T27" s="678"/>
      <c r="U27" s="678"/>
      <c r="V27" s="678"/>
      <c r="W27" s="678"/>
      <c r="X27" s="678"/>
      <c r="Y27" s="679"/>
      <c r="Z27" s="680">
        <v>7.8</v>
      </c>
      <c r="AA27" s="680"/>
      <c r="AB27" s="680"/>
      <c r="AC27" s="680"/>
      <c r="AD27" s="681" t="s">
        <v>129</v>
      </c>
      <c r="AE27" s="681"/>
      <c r="AF27" s="681"/>
      <c r="AG27" s="681"/>
      <c r="AH27" s="681"/>
      <c r="AI27" s="681"/>
      <c r="AJ27" s="681"/>
      <c r="AK27" s="681"/>
      <c r="AL27" s="682" t="s">
        <v>173</v>
      </c>
      <c r="AM27" s="683"/>
      <c r="AN27" s="683"/>
      <c r="AO27" s="684"/>
      <c r="AP27" s="674" t="s">
        <v>302</v>
      </c>
      <c r="AQ27" s="675"/>
      <c r="AR27" s="675"/>
      <c r="AS27" s="675"/>
      <c r="AT27" s="675"/>
      <c r="AU27" s="675"/>
      <c r="AV27" s="675"/>
      <c r="AW27" s="675"/>
      <c r="AX27" s="675"/>
      <c r="AY27" s="675"/>
      <c r="AZ27" s="675"/>
      <c r="BA27" s="675"/>
      <c r="BB27" s="675"/>
      <c r="BC27" s="675"/>
      <c r="BD27" s="675"/>
      <c r="BE27" s="675"/>
      <c r="BF27" s="676"/>
      <c r="BG27" s="677">
        <v>1150909</v>
      </c>
      <c r="BH27" s="678"/>
      <c r="BI27" s="678"/>
      <c r="BJ27" s="678"/>
      <c r="BK27" s="678"/>
      <c r="BL27" s="678"/>
      <c r="BM27" s="678"/>
      <c r="BN27" s="679"/>
      <c r="BO27" s="680">
        <v>100</v>
      </c>
      <c r="BP27" s="680"/>
      <c r="BQ27" s="680"/>
      <c r="BR27" s="680"/>
      <c r="BS27" s="686" t="s">
        <v>230</v>
      </c>
      <c r="BT27" s="678"/>
      <c r="BU27" s="678"/>
      <c r="BV27" s="678"/>
      <c r="BW27" s="678"/>
      <c r="BX27" s="678"/>
      <c r="BY27" s="678"/>
      <c r="BZ27" s="678"/>
      <c r="CA27" s="678"/>
      <c r="CB27" s="687"/>
      <c r="CD27" s="692" t="s">
        <v>303</v>
      </c>
      <c r="CE27" s="693"/>
      <c r="CF27" s="693"/>
      <c r="CG27" s="693"/>
      <c r="CH27" s="693"/>
      <c r="CI27" s="693"/>
      <c r="CJ27" s="693"/>
      <c r="CK27" s="693"/>
      <c r="CL27" s="693"/>
      <c r="CM27" s="693"/>
      <c r="CN27" s="693"/>
      <c r="CO27" s="693"/>
      <c r="CP27" s="693"/>
      <c r="CQ27" s="694"/>
      <c r="CR27" s="677">
        <v>530775</v>
      </c>
      <c r="CS27" s="713"/>
      <c r="CT27" s="713"/>
      <c r="CU27" s="713"/>
      <c r="CV27" s="713"/>
      <c r="CW27" s="713"/>
      <c r="CX27" s="713"/>
      <c r="CY27" s="714"/>
      <c r="CZ27" s="682">
        <v>16.3</v>
      </c>
      <c r="DA27" s="711"/>
      <c r="DB27" s="711"/>
      <c r="DC27" s="715"/>
      <c r="DD27" s="686">
        <v>181214</v>
      </c>
      <c r="DE27" s="713"/>
      <c r="DF27" s="713"/>
      <c r="DG27" s="713"/>
      <c r="DH27" s="713"/>
      <c r="DI27" s="713"/>
      <c r="DJ27" s="713"/>
      <c r="DK27" s="714"/>
      <c r="DL27" s="686">
        <v>181214</v>
      </c>
      <c r="DM27" s="713"/>
      <c r="DN27" s="713"/>
      <c r="DO27" s="713"/>
      <c r="DP27" s="713"/>
      <c r="DQ27" s="713"/>
      <c r="DR27" s="713"/>
      <c r="DS27" s="713"/>
      <c r="DT27" s="713"/>
      <c r="DU27" s="713"/>
      <c r="DV27" s="714"/>
      <c r="DW27" s="682">
        <v>8.1999999999999993</v>
      </c>
      <c r="DX27" s="711"/>
      <c r="DY27" s="711"/>
      <c r="DZ27" s="711"/>
      <c r="EA27" s="711"/>
      <c r="EB27" s="711"/>
      <c r="EC27" s="712"/>
    </row>
    <row r="28" spans="2:133" ht="11.25" customHeight="1" x14ac:dyDescent="0.15">
      <c r="B28" s="719" t="s">
        <v>304</v>
      </c>
      <c r="C28" s="720"/>
      <c r="D28" s="720"/>
      <c r="E28" s="720"/>
      <c r="F28" s="720"/>
      <c r="G28" s="720"/>
      <c r="H28" s="720"/>
      <c r="I28" s="720"/>
      <c r="J28" s="720"/>
      <c r="K28" s="720"/>
      <c r="L28" s="720"/>
      <c r="M28" s="720"/>
      <c r="N28" s="720"/>
      <c r="O28" s="720"/>
      <c r="P28" s="720"/>
      <c r="Q28" s="721"/>
      <c r="R28" s="677" t="s">
        <v>173</v>
      </c>
      <c r="S28" s="678"/>
      <c r="T28" s="678"/>
      <c r="U28" s="678"/>
      <c r="V28" s="678"/>
      <c r="W28" s="678"/>
      <c r="X28" s="678"/>
      <c r="Y28" s="679"/>
      <c r="Z28" s="680" t="s">
        <v>129</v>
      </c>
      <c r="AA28" s="680"/>
      <c r="AB28" s="680"/>
      <c r="AC28" s="680"/>
      <c r="AD28" s="681" t="s">
        <v>129</v>
      </c>
      <c r="AE28" s="681"/>
      <c r="AF28" s="681"/>
      <c r="AG28" s="681"/>
      <c r="AH28" s="681"/>
      <c r="AI28" s="681"/>
      <c r="AJ28" s="681"/>
      <c r="AK28" s="681"/>
      <c r="AL28" s="682" t="s">
        <v>230</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305</v>
      </c>
      <c r="CE28" s="693"/>
      <c r="CF28" s="693"/>
      <c r="CG28" s="693"/>
      <c r="CH28" s="693"/>
      <c r="CI28" s="693"/>
      <c r="CJ28" s="693"/>
      <c r="CK28" s="693"/>
      <c r="CL28" s="693"/>
      <c r="CM28" s="693"/>
      <c r="CN28" s="693"/>
      <c r="CO28" s="693"/>
      <c r="CP28" s="693"/>
      <c r="CQ28" s="694"/>
      <c r="CR28" s="677">
        <v>233831</v>
      </c>
      <c r="CS28" s="678"/>
      <c r="CT28" s="678"/>
      <c r="CU28" s="678"/>
      <c r="CV28" s="678"/>
      <c r="CW28" s="678"/>
      <c r="CX28" s="678"/>
      <c r="CY28" s="679"/>
      <c r="CZ28" s="682">
        <v>7.2</v>
      </c>
      <c r="DA28" s="711"/>
      <c r="DB28" s="711"/>
      <c r="DC28" s="715"/>
      <c r="DD28" s="686">
        <v>231717</v>
      </c>
      <c r="DE28" s="678"/>
      <c r="DF28" s="678"/>
      <c r="DG28" s="678"/>
      <c r="DH28" s="678"/>
      <c r="DI28" s="678"/>
      <c r="DJ28" s="678"/>
      <c r="DK28" s="679"/>
      <c r="DL28" s="686">
        <v>231717</v>
      </c>
      <c r="DM28" s="678"/>
      <c r="DN28" s="678"/>
      <c r="DO28" s="678"/>
      <c r="DP28" s="678"/>
      <c r="DQ28" s="678"/>
      <c r="DR28" s="678"/>
      <c r="DS28" s="678"/>
      <c r="DT28" s="678"/>
      <c r="DU28" s="678"/>
      <c r="DV28" s="679"/>
      <c r="DW28" s="682">
        <v>10.4</v>
      </c>
      <c r="DX28" s="711"/>
      <c r="DY28" s="711"/>
      <c r="DZ28" s="711"/>
      <c r="EA28" s="711"/>
      <c r="EB28" s="711"/>
      <c r="EC28" s="712"/>
    </row>
    <row r="29" spans="2:133" ht="11.25" customHeight="1" x14ac:dyDescent="0.15">
      <c r="B29" s="674" t="s">
        <v>306</v>
      </c>
      <c r="C29" s="675"/>
      <c r="D29" s="675"/>
      <c r="E29" s="675"/>
      <c r="F29" s="675"/>
      <c r="G29" s="675"/>
      <c r="H29" s="675"/>
      <c r="I29" s="675"/>
      <c r="J29" s="675"/>
      <c r="K29" s="675"/>
      <c r="L29" s="675"/>
      <c r="M29" s="675"/>
      <c r="N29" s="675"/>
      <c r="O29" s="675"/>
      <c r="P29" s="675"/>
      <c r="Q29" s="676"/>
      <c r="R29" s="677">
        <v>216958</v>
      </c>
      <c r="S29" s="678"/>
      <c r="T29" s="678"/>
      <c r="U29" s="678"/>
      <c r="V29" s="678"/>
      <c r="W29" s="678"/>
      <c r="X29" s="678"/>
      <c r="Y29" s="679"/>
      <c r="Z29" s="680">
        <v>6.3</v>
      </c>
      <c r="AA29" s="680"/>
      <c r="AB29" s="680"/>
      <c r="AC29" s="680"/>
      <c r="AD29" s="681" t="s">
        <v>230</v>
      </c>
      <c r="AE29" s="681"/>
      <c r="AF29" s="681"/>
      <c r="AG29" s="681"/>
      <c r="AH29" s="681"/>
      <c r="AI29" s="681"/>
      <c r="AJ29" s="681"/>
      <c r="AK29" s="681"/>
      <c r="AL29" s="682" t="s">
        <v>173</v>
      </c>
      <c r="AM29" s="683"/>
      <c r="AN29" s="683"/>
      <c r="AO29" s="684"/>
      <c r="AP29" s="656" t="s">
        <v>224</v>
      </c>
      <c r="AQ29" s="657"/>
      <c r="AR29" s="657"/>
      <c r="AS29" s="657"/>
      <c r="AT29" s="657"/>
      <c r="AU29" s="657"/>
      <c r="AV29" s="657"/>
      <c r="AW29" s="657"/>
      <c r="AX29" s="657"/>
      <c r="AY29" s="657"/>
      <c r="AZ29" s="657"/>
      <c r="BA29" s="657"/>
      <c r="BB29" s="657"/>
      <c r="BC29" s="657"/>
      <c r="BD29" s="657"/>
      <c r="BE29" s="657"/>
      <c r="BF29" s="658"/>
      <c r="BG29" s="656" t="s">
        <v>307</v>
      </c>
      <c r="BH29" s="717"/>
      <c r="BI29" s="717"/>
      <c r="BJ29" s="717"/>
      <c r="BK29" s="717"/>
      <c r="BL29" s="717"/>
      <c r="BM29" s="717"/>
      <c r="BN29" s="717"/>
      <c r="BO29" s="717"/>
      <c r="BP29" s="717"/>
      <c r="BQ29" s="718"/>
      <c r="BR29" s="656" t="s">
        <v>308</v>
      </c>
      <c r="BS29" s="717"/>
      <c r="BT29" s="717"/>
      <c r="BU29" s="717"/>
      <c r="BV29" s="717"/>
      <c r="BW29" s="717"/>
      <c r="BX29" s="717"/>
      <c r="BY29" s="717"/>
      <c r="BZ29" s="717"/>
      <c r="CA29" s="717"/>
      <c r="CB29" s="718"/>
      <c r="CD29" s="740" t="s">
        <v>309</v>
      </c>
      <c r="CE29" s="741"/>
      <c r="CF29" s="692" t="s">
        <v>310</v>
      </c>
      <c r="CG29" s="693"/>
      <c r="CH29" s="693"/>
      <c r="CI29" s="693"/>
      <c r="CJ29" s="693"/>
      <c r="CK29" s="693"/>
      <c r="CL29" s="693"/>
      <c r="CM29" s="693"/>
      <c r="CN29" s="693"/>
      <c r="CO29" s="693"/>
      <c r="CP29" s="693"/>
      <c r="CQ29" s="694"/>
      <c r="CR29" s="677">
        <v>233831</v>
      </c>
      <c r="CS29" s="713"/>
      <c r="CT29" s="713"/>
      <c r="CU29" s="713"/>
      <c r="CV29" s="713"/>
      <c r="CW29" s="713"/>
      <c r="CX29" s="713"/>
      <c r="CY29" s="714"/>
      <c r="CZ29" s="682">
        <v>7.2</v>
      </c>
      <c r="DA29" s="711"/>
      <c r="DB29" s="711"/>
      <c r="DC29" s="715"/>
      <c r="DD29" s="686">
        <v>231717</v>
      </c>
      <c r="DE29" s="713"/>
      <c r="DF29" s="713"/>
      <c r="DG29" s="713"/>
      <c r="DH29" s="713"/>
      <c r="DI29" s="713"/>
      <c r="DJ29" s="713"/>
      <c r="DK29" s="714"/>
      <c r="DL29" s="686">
        <v>231717</v>
      </c>
      <c r="DM29" s="713"/>
      <c r="DN29" s="713"/>
      <c r="DO29" s="713"/>
      <c r="DP29" s="713"/>
      <c r="DQ29" s="713"/>
      <c r="DR29" s="713"/>
      <c r="DS29" s="713"/>
      <c r="DT29" s="713"/>
      <c r="DU29" s="713"/>
      <c r="DV29" s="714"/>
      <c r="DW29" s="682">
        <v>10.4</v>
      </c>
      <c r="DX29" s="711"/>
      <c r="DY29" s="711"/>
      <c r="DZ29" s="711"/>
      <c r="EA29" s="711"/>
      <c r="EB29" s="711"/>
      <c r="EC29" s="712"/>
    </row>
    <row r="30" spans="2:133" ht="11.25" customHeight="1" x14ac:dyDescent="0.15">
      <c r="B30" s="674" t="s">
        <v>311</v>
      </c>
      <c r="C30" s="675"/>
      <c r="D30" s="675"/>
      <c r="E30" s="675"/>
      <c r="F30" s="675"/>
      <c r="G30" s="675"/>
      <c r="H30" s="675"/>
      <c r="I30" s="675"/>
      <c r="J30" s="675"/>
      <c r="K30" s="675"/>
      <c r="L30" s="675"/>
      <c r="M30" s="675"/>
      <c r="N30" s="675"/>
      <c r="O30" s="675"/>
      <c r="P30" s="675"/>
      <c r="Q30" s="676"/>
      <c r="R30" s="677">
        <v>1342</v>
      </c>
      <c r="S30" s="678"/>
      <c r="T30" s="678"/>
      <c r="U30" s="678"/>
      <c r="V30" s="678"/>
      <c r="W30" s="678"/>
      <c r="X30" s="678"/>
      <c r="Y30" s="679"/>
      <c r="Z30" s="680">
        <v>0</v>
      </c>
      <c r="AA30" s="680"/>
      <c r="AB30" s="680"/>
      <c r="AC30" s="680"/>
      <c r="AD30" s="681">
        <v>25</v>
      </c>
      <c r="AE30" s="681"/>
      <c r="AF30" s="681"/>
      <c r="AG30" s="681"/>
      <c r="AH30" s="681"/>
      <c r="AI30" s="681"/>
      <c r="AJ30" s="681"/>
      <c r="AK30" s="681"/>
      <c r="AL30" s="682">
        <v>0</v>
      </c>
      <c r="AM30" s="683"/>
      <c r="AN30" s="683"/>
      <c r="AO30" s="684"/>
      <c r="AP30" s="725" t="s">
        <v>312</v>
      </c>
      <c r="AQ30" s="726"/>
      <c r="AR30" s="726"/>
      <c r="AS30" s="726"/>
      <c r="AT30" s="731" t="s">
        <v>313</v>
      </c>
      <c r="AU30" s="228"/>
      <c r="AV30" s="228"/>
      <c r="AW30" s="228"/>
      <c r="AX30" s="663" t="s">
        <v>188</v>
      </c>
      <c r="AY30" s="664"/>
      <c r="AZ30" s="664"/>
      <c r="BA30" s="664"/>
      <c r="BB30" s="664"/>
      <c r="BC30" s="664"/>
      <c r="BD30" s="664"/>
      <c r="BE30" s="664"/>
      <c r="BF30" s="665"/>
      <c r="BG30" s="737">
        <v>98.8</v>
      </c>
      <c r="BH30" s="738"/>
      <c r="BI30" s="738"/>
      <c r="BJ30" s="738"/>
      <c r="BK30" s="738"/>
      <c r="BL30" s="738"/>
      <c r="BM30" s="672">
        <v>93.3</v>
      </c>
      <c r="BN30" s="738"/>
      <c r="BO30" s="738"/>
      <c r="BP30" s="738"/>
      <c r="BQ30" s="739"/>
      <c r="BR30" s="737">
        <v>98.8</v>
      </c>
      <c r="BS30" s="738"/>
      <c r="BT30" s="738"/>
      <c r="BU30" s="738"/>
      <c r="BV30" s="738"/>
      <c r="BW30" s="738"/>
      <c r="BX30" s="672">
        <v>93.3</v>
      </c>
      <c r="BY30" s="738"/>
      <c r="BZ30" s="738"/>
      <c r="CA30" s="738"/>
      <c r="CB30" s="739"/>
      <c r="CD30" s="742"/>
      <c r="CE30" s="743"/>
      <c r="CF30" s="692" t="s">
        <v>314</v>
      </c>
      <c r="CG30" s="693"/>
      <c r="CH30" s="693"/>
      <c r="CI30" s="693"/>
      <c r="CJ30" s="693"/>
      <c r="CK30" s="693"/>
      <c r="CL30" s="693"/>
      <c r="CM30" s="693"/>
      <c r="CN30" s="693"/>
      <c r="CO30" s="693"/>
      <c r="CP30" s="693"/>
      <c r="CQ30" s="694"/>
      <c r="CR30" s="677">
        <v>216082</v>
      </c>
      <c r="CS30" s="678"/>
      <c r="CT30" s="678"/>
      <c r="CU30" s="678"/>
      <c r="CV30" s="678"/>
      <c r="CW30" s="678"/>
      <c r="CX30" s="678"/>
      <c r="CY30" s="679"/>
      <c r="CZ30" s="682">
        <v>6.6</v>
      </c>
      <c r="DA30" s="711"/>
      <c r="DB30" s="711"/>
      <c r="DC30" s="715"/>
      <c r="DD30" s="686">
        <v>213968</v>
      </c>
      <c r="DE30" s="678"/>
      <c r="DF30" s="678"/>
      <c r="DG30" s="678"/>
      <c r="DH30" s="678"/>
      <c r="DI30" s="678"/>
      <c r="DJ30" s="678"/>
      <c r="DK30" s="679"/>
      <c r="DL30" s="686">
        <v>213968</v>
      </c>
      <c r="DM30" s="678"/>
      <c r="DN30" s="678"/>
      <c r="DO30" s="678"/>
      <c r="DP30" s="678"/>
      <c r="DQ30" s="678"/>
      <c r="DR30" s="678"/>
      <c r="DS30" s="678"/>
      <c r="DT30" s="678"/>
      <c r="DU30" s="678"/>
      <c r="DV30" s="679"/>
      <c r="DW30" s="682">
        <v>9.6</v>
      </c>
      <c r="DX30" s="711"/>
      <c r="DY30" s="711"/>
      <c r="DZ30" s="711"/>
      <c r="EA30" s="711"/>
      <c r="EB30" s="711"/>
      <c r="EC30" s="712"/>
    </row>
    <row r="31" spans="2:133" ht="11.25" customHeight="1" x14ac:dyDescent="0.15">
      <c r="B31" s="674" t="s">
        <v>315</v>
      </c>
      <c r="C31" s="675"/>
      <c r="D31" s="675"/>
      <c r="E31" s="675"/>
      <c r="F31" s="675"/>
      <c r="G31" s="675"/>
      <c r="H31" s="675"/>
      <c r="I31" s="675"/>
      <c r="J31" s="675"/>
      <c r="K31" s="675"/>
      <c r="L31" s="675"/>
      <c r="M31" s="675"/>
      <c r="N31" s="675"/>
      <c r="O31" s="675"/>
      <c r="P31" s="675"/>
      <c r="Q31" s="676"/>
      <c r="R31" s="677">
        <v>72990</v>
      </c>
      <c r="S31" s="678"/>
      <c r="T31" s="678"/>
      <c r="U31" s="678"/>
      <c r="V31" s="678"/>
      <c r="W31" s="678"/>
      <c r="X31" s="678"/>
      <c r="Y31" s="679"/>
      <c r="Z31" s="680">
        <v>2.1</v>
      </c>
      <c r="AA31" s="680"/>
      <c r="AB31" s="680"/>
      <c r="AC31" s="680"/>
      <c r="AD31" s="681" t="s">
        <v>129</v>
      </c>
      <c r="AE31" s="681"/>
      <c r="AF31" s="681"/>
      <c r="AG31" s="681"/>
      <c r="AH31" s="681"/>
      <c r="AI31" s="681"/>
      <c r="AJ31" s="681"/>
      <c r="AK31" s="681"/>
      <c r="AL31" s="682" t="s">
        <v>173</v>
      </c>
      <c r="AM31" s="683"/>
      <c r="AN31" s="683"/>
      <c r="AO31" s="684"/>
      <c r="AP31" s="727"/>
      <c r="AQ31" s="728"/>
      <c r="AR31" s="728"/>
      <c r="AS31" s="728"/>
      <c r="AT31" s="732"/>
      <c r="AU31" s="227" t="s">
        <v>316</v>
      </c>
      <c r="AV31" s="227"/>
      <c r="AW31" s="227"/>
      <c r="AX31" s="674" t="s">
        <v>317</v>
      </c>
      <c r="AY31" s="675"/>
      <c r="AZ31" s="675"/>
      <c r="BA31" s="675"/>
      <c r="BB31" s="675"/>
      <c r="BC31" s="675"/>
      <c r="BD31" s="675"/>
      <c r="BE31" s="675"/>
      <c r="BF31" s="676"/>
      <c r="BG31" s="734">
        <v>98.6</v>
      </c>
      <c r="BH31" s="713"/>
      <c r="BI31" s="713"/>
      <c r="BJ31" s="713"/>
      <c r="BK31" s="713"/>
      <c r="BL31" s="713"/>
      <c r="BM31" s="683">
        <v>96.6</v>
      </c>
      <c r="BN31" s="735"/>
      <c r="BO31" s="735"/>
      <c r="BP31" s="735"/>
      <c r="BQ31" s="736"/>
      <c r="BR31" s="734">
        <v>99.2</v>
      </c>
      <c r="BS31" s="713"/>
      <c r="BT31" s="713"/>
      <c r="BU31" s="713"/>
      <c r="BV31" s="713"/>
      <c r="BW31" s="713"/>
      <c r="BX31" s="683">
        <v>97</v>
      </c>
      <c r="BY31" s="735"/>
      <c r="BZ31" s="735"/>
      <c r="CA31" s="735"/>
      <c r="CB31" s="736"/>
      <c r="CD31" s="742"/>
      <c r="CE31" s="743"/>
      <c r="CF31" s="692" t="s">
        <v>318</v>
      </c>
      <c r="CG31" s="693"/>
      <c r="CH31" s="693"/>
      <c r="CI31" s="693"/>
      <c r="CJ31" s="693"/>
      <c r="CK31" s="693"/>
      <c r="CL31" s="693"/>
      <c r="CM31" s="693"/>
      <c r="CN31" s="693"/>
      <c r="CO31" s="693"/>
      <c r="CP31" s="693"/>
      <c r="CQ31" s="694"/>
      <c r="CR31" s="677">
        <v>17749</v>
      </c>
      <c r="CS31" s="713"/>
      <c r="CT31" s="713"/>
      <c r="CU31" s="713"/>
      <c r="CV31" s="713"/>
      <c r="CW31" s="713"/>
      <c r="CX31" s="713"/>
      <c r="CY31" s="714"/>
      <c r="CZ31" s="682">
        <v>0.5</v>
      </c>
      <c r="DA31" s="711"/>
      <c r="DB31" s="711"/>
      <c r="DC31" s="715"/>
      <c r="DD31" s="686">
        <v>17749</v>
      </c>
      <c r="DE31" s="713"/>
      <c r="DF31" s="713"/>
      <c r="DG31" s="713"/>
      <c r="DH31" s="713"/>
      <c r="DI31" s="713"/>
      <c r="DJ31" s="713"/>
      <c r="DK31" s="714"/>
      <c r="DL31" s="686">
        <v>17749</v>
      </c>
      <c r="DM31" s="713"/>
      <c r="DN31" s="713"/>
      <c r="DO31" s="713"/>
      <c r="DP31" s="713"/>
      <c r="DQ31" s="713"/>
      <c r="DR31" s="713"/>
      <c r="DS31" s="713"/>
      <c r="DT31" s="713"/>
      <c r="DU31" s="713"/>
      <c r="DV31" s="714"/>
      <c r="DW31" s="682">
        <v>0.8</v>
      </c>
      <c r="DX31" s="711"/>
      <c r="DY31" s="711"/>
      <c r="DZ31" s="711"/>
      <c r="EA31" s="711"/>
      <c r="EB31" s="711"/>
      <c r="EC31" s="712"/>
    </row>
    <row r="32" spans="2:133" ht="11.25" customHeight="1" x14ac:dyDescent="0.15">
      <c r="B32" s="674" t="s">
        <v>319</v>
      </c>
      <c r="C32" s="675"/>
      <c r="D32" s="675"/>
      <c r="E32" s="675"/>
      <c r="F32" s="675"/>
      <c r="G32" s="675"/>
      <c r="H32" s="675"/>
      <c r="I32" s="675"/>
      <c r="J32" s="675"/>
      <c r="K32" s="675"/>
      <c r="L32" s="675"/>
      <c r="M32" s="675"/>
      <c r="N32" s="675"/>
      <c r="O32" s="675"/>
      <c r="P32" s="675"/>
      <c r="Q32" s="676"/>
      <c r="R32" s="677">
        <v>235562</v>
      </c>
      <c r="S32" s="678"/>
      <c r="T32" s="678"/>
      <c r="U32" s="678"/>
      <c r="V32" s="678"/>
      <c r="W32" s="678"/>
      <c r="X32" s="678"/>
      <c r="Y32" s="679"/>
      <c r="Z32" s="680">
        <v>6.9</v>
      </c>
      <c r="AA32" s="680"/>
      <c r="AB32" s="680"/>
      <c r="AC32" s="680"/>
      <c r="AD32" s="681" t="s">
        <v>173</v>
      </c>
      <c r="AE32" s="681"/>
      <c r="AF32" s="681"/>
      <c r="AG32" s="681"/>
      <c r="AH32" s="681"/>
      <c r="AI32" s="681"/>
      <c r="AJ32" s="681"/>
      <c r="AK32" s="681"/>
      <c r="AL32" s="682" t="s">
        <v>129</v>
      </c>
      <c r="AM32" s="683"/>
      <c r="AN32" s="683"/>
      <c r="AO32" s="684"/>
      <c r="AP32" s="729"/>
      <c r="AQ32" s="730"/>
      <c r="AR32" s="730"/>
      <c r="AS32" s="730"/>
      <c r="AT32" s="733"/>
      <c r="AU32" s="229"/>
      <c r="AV32" s="229"/>
      <c r="AW32" s="229"/>
      <c r="AX32" s="722" t="s">
        <v>320</v>
      </c>
      <c r="AY32" s="723"/>
      <c r="AZ32" s="723"/>
      <c r="BA32" s="723"/>
      <c r="BB32" s="723"/>
      <c r="BC32" s="723"/>
      <c r="BD32" s="723"/>
      <c r="BE32" s="723"/>
      <c r="BF32" s="724"/>
      <c r="BG32" s="746">
        <v>98.8</v>
      </c>
      <c r="BH32" s="747"/>
      <c r="BI32" s="747"/>
      <c r="BJ32" s="747"/>
      <c r="BK32" s="747"/>
      <c r="BL32" s="747"/>
      <c r="BM32" s="748">
        <v>90</v>
      </c>
      <c r="BN32" s="747"/>
      <c r="BO32" s="747"/>
      <c r="BP32" s="747"/>
      <c r="BQ32" s="749"/>
      <c r="BR32" s="746">
        <v>98.4</v>
      </c>
      <c r="BS32" s="747"/>
      <c r="BT32" s="747"/>
      <c r="BU32" s="747"/>
      <c r="BV32" s="747"/>
      <c r="BW32" s="747"/>
      <c r="BX32" s="748">
        <v>89.6</v>
      </c>
      <c r="BY32" s="747"/>
      <c r="BZ32" s="747"/>
      <c r="CA32" s="747"/>
      <c r="CB32" s="749"/>
      <c r="CD32" s="744"/>
      <c r="CE32" s="745"/>
      <c r="CF32" s="692" t="s">
        <v>321</v>
      </c>
      <c r="CG32" s="693"/>
      <c r="CH32" s="693"/>
      <c r="CI32" s="693"/>
      <c r="CJ32" s="693"/>
      <c r="CK32" s="693"/>
      <c r="CL32" s="693"/>
      <c r="CM32" s="693"/>
      <c r="CN32" s="693"/>
      <c r="CO32" s="693"/>
      <c r="CP32" s="693"/>
      <c r="CQ32" s="694"/>
      <c r="CR32" s="677" t="s">
        <v>173</v>
      </c>
      <c r="CS32" s="678"/>
      <c r="CT32" s="678"/>
      <c r="CU32" s="678"/>
      <c r="CV32" s="678"/>
      <c r="CW32" s="678"/>
      <c r="CX32" s="678"/>
      <c r="CY32" s="679"/>
      <c r="CZ32" s="682" t="s">
        <v>247</v>
      </c>
      <c r="DA32" s="711"/>
      <c r="DB32" s="711"/>
      <c r="DC32" s="715"/>
      <c r="DD32" s="686" t="s">
        <v>173</v>
      </c>
      <c r="DE32" s="678"/>
      <c r="DF32" s="678"/>
      <c r="DG32" s="678"/>
      <c r="DH32" s="678"/>
      <c r="DI32" s="678"/>
      <c r="DJ32" s="678"/>
      <c r="DK32" s="679"/>
      <c r="DL32" s="686" t="s">
        <v>173</v>
      </c>
      <c r="DM32" s="678"/>
      <c r="DN32" s="678"/>
      <c r="DO32" s="678"/>
      <c r="DP32" s="678"/>
      <c r="DQ32" s="678"/>
      <c r="DR32" s="678"/>
      <c r="DS32" s="678"/>
      <c r="DT32" s="678"/>
      <c r="DU32" s="678"/>
      <c r="DV32" s="679"/>
      <c r="DW32" s="682" t="s">
        <v>173</v>
      </c>
      <c r="DX32" s="711"/>
      <c r="DY32" s="711"/>
      <c r="DZ32" s="711"/>
      <c r="EA32" s="711"/>
      <c r="EB32" s="711"/>
      <c r="EC32" s="712"/>
    </row>
    <row r="33" spans="2:133" ht="11.25" customHeight="1" x14ac:dyDescent="0.15">
      <c r="B33" s="674" t="s">
        <v>322</v>
      </c>
      <c r="C33" s="675"/>
      <c r="D33" s="675"/>
      <c r="E33" s="675"/>
      <c r="F33" s="675"/>
      <c r="G33" s="675"/>
      <c r="H33" s="675"/>
      <c r="I33" s="675"/>
      <c r="J33" s="675"/>
      <c r="K33" s="675"/>
      <c r="L33" s="675"/>
      <c r="M33" s="675"/>
      <c r="N33" s="675"/>
      <c r="O33" s="675"/>
      <c r="P33" s="675"/>
      <c r="Q33" s="676"/>
      <c r="R33" s="677">
        <v>100932</v>
      </c>
      <c r="S33" s="678"/>
      <c r="T33" s="678"/>
      <c r="U33" s="678"/>
      <c r="V33" s="678"/>
      <c r="W33" s="678"/>
      <c r="X33" s="678"/>
      <c r="Y33" s="679"/>
      <c r="Z33" s="680">
        <v>2.9</v>
      </c>
      <c r="AA33" s="680"/>
      <c r="AB33" s="680"/>
      <c r="AC33" s="680"/>
      <c r="AD33" s="681" t="s">
        <v>129</v>
      </c>
      <c r="AE33" s="681"/>
      <c r="AF33" s="681"/>
      <c r="AG33" s="681"/>
      <c r="AH33" s="681"/>
      <c r="AI33" s="681"/>
      <c r="AJ33" s="681"/>
      <c r="AK33" s="681"/>
      <c r="AL33" s="682" t="s">
        <v>173</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323</v>
      </c>
      <c r="CE33" s="693"/>
      <c r="CF33" s="693"/>
      <c r="CG33" s="693"/>
      <c r="CH33" s="693"/>
      <c r="CI33" s="693"/>
      <c r="CJ33" s="693"/>
      <c r="CK33" s="693"/>
      <c r="CL33" s="693"/>
      <c r="CM33" s="693"/>
      <c r="CN33" s="693"/>
      <c r="CO33" s="693"/>
      <c r="CP33" s="693"/>
      <c r="CQ33" s="694"/>
      <c r="CR33" s="677">
        <v>1476033</v>
      </c>
      <c r="CS33" s="713"/>
      <c r="CT33" s="713"/>
      <c r="CU33" s="713"/>
      <c r="CV33" s="713"/>
      <c r="CW33" s="713"/>
      <c r="CX33" s="713"/>
      <c r="CY33" s="714"/>
      <c r="CZ33" s="682">
        <v>45.3</v>
      </c>
      <c r="DA33" s="711"/>
      <c r="DB33" s="711"/>
      <c r="DC33" s="715"/>
      <c r="DD33" s="686">
        <v>1234172</v>
      </c>
      <c r="DE33" s="713"/>
      <c r="DF33" s="713"/>
      <c r="DG33" s="713"/>
      <c r="DH33" s="713"/>
      <c r="DI33" s="713"/>
      <c r="DJ33" s="713"/>
      <c r="DK33" s="714"/>
      <c r="DL33" s="686">
        <v>940320</v>
      </c>
      <c r="DM33" s="713"/>
      <c r="DN33" s="713"/>
      <c r="DO33" s="713"/>
      <c r="DP33" s="713"/>
      <c r="DQ33" s="713"/>
      <c r="DR33" s="713"/>
      <c r="DS33" s="713"/>
      <c r="DT33" s="713"/>
      <c r="DU33" s="713"/>
      <c r="DV33" s="714"/>
      <c r="DW33" s="682">
        <v>42.4</v>
      </c>
      <c r="DX33" s="711"/>
      <c r="DY33" s="711"/>
      <c r="DZ33" s="711"/>
      <c r="EA33" s="711"/>
      <c r="EB33" s="711"/>
      <c r="EC33" s="712"/>
    </row>
    <row r="34" spans="2:133" ht="11.25" customHeight="1" x14ac:dyDescent="0.15">
      <c r="B34" s="674" t="s">
        <v>324</v>
      </c>
      <c r="C34" s="675"/>
      <c r="D34" s="675"/>
      <c r="E34" s="675"/>
      <c r="F34" s="675"/>
      <c r="G34" s="675"/>
      <c r="H34" s="675"/>
      <c r="I34" s="675"/>
      <c r="J34" s="675"/>
      <c r="K34" s="675"/>
      <c r="L34" s="675"/>
      <c r="M34" s="675"/>
      <c r="N34" s="675"/>
      <c r="O34" s="675"/>
      <c r="P34" s="675"/>
      <c r="Q34" s="676"/>
      <c r="R34" s="677">
        <v>84181</v>
      </c>
      <c r="S34" s="678"/>
      <c r="T34" s="678"/>
      <c r="U34" s="678"/>
      <c r="V34" s="678"/>
      <c r="W34" s="678"/>
      <c r="X34" s="678"/>
      <c r="Y34" s="679"/>
      <c r="Z34" s="680">
        <v>2.5</v>
      </c>
      <c r="AA34" s="680"/>
      <c r="AB34" s="680"/>
      <c r="AC34" s="680"/>
      <c r="AD34" s="681">
        <v>3</v>
      </c>
      <c r="AE34" s="681"/>
      <c r="AF34" s="681"/>
      <c r="AG34" s="681"/>
      <c r="AH34" s="681"/>
      <c r="AI34" s="681"/>
      <c r="AJ34" s="681"/>
      <c r="AK34" s="681"/>
      <c r="AL34" s="682">
        <v>0</v>
      </c>
      <c r="AM34" s="683"/>
      <c r="AN34" s="683"/>
      <c r="AO34" s="684"/>
      <c r="AP34" s="232"/>
      <c r="AQ34" s="656" t="s">
        <v>325</v>
      </c>
      <c r="AR34" s="657"/>
      <c r="AS34" s="657"/>
      <c r="AT34" s="657"/>
      <c r="AU34" s="657"/>
      <c r="AV34" s="657"/>
      <c r="AW34" s="657"/>
      <c r="AX34" s="657"/>
      <c r="AY34" s="657"/>
      <c r="AZ34" s="657"/>
      <c r="BA34" s="657"/>
      <c r="BB34" s="657"/>
      <c r="BC34" s="657"/>
      <c r="BD34" s="657"/>
      <c r="BE34" s="657"/>
      <c r="BF34" s="658"/>
      <c r="BG34" s="656" t="s">
        <v>326</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327</v>
      </c>
      <c r="CE34" s="693"/>
      <c r="CF34" s="693"/>
      <c r="CG34" s="693"/>
      <c r="CH34" s="693"/>
      <c r="CI34" s="693"/>
      <c r="CJ34" s="693"/>
      <c r="CK34" s="693"/>
      <c r="CL34" s="693"/>
      <c r="CM34" s="693"/>
      <c r="CN34" s="693"/>
      <c r="CO34" s="693"/>
      <c r="CP34" s="693"/>
      <c r="CQ34" s="694"/>
      <c r="CR34" s="677">
        <v>705730</v>
      </c>
      <c r="CS34" s="678"/>
      <c r="CT34" s="678"/>
      <c r="CU34" s="678"/>
      <c r="CV34" s="678"/>
      <c r="CW34" s="678"/>
      <c r="CX34" s="678"/>
      <c r="CY34" s="679"/>
      <c r="CZ34" s="682">
        <v>21.6</v>
      </c>
      <c r="DA34" s="711"/>
      <c r="DB34" s="711"/>
      <c r="DC34" s="715"/>
      <c r="DD34" s="686">
        <v>575949</v>
      </c>
      <c r="DE34" s="678"/>
      <c r="DF34" s="678"/>
      <c r="DG34" s="678"/>
      <c r="DH34" s="678"/>
      <c r="DI34" s="678"/>
      <c r="DJ34" s="678"/>
      <c r="DK34" s="679"/>
      <c r="DL34" s="686">
        <v>483693</v>
      </c>
      <c r="DM34" s="678"/>
      <c r="DN34" s="678"/>
      <c r="DO34" s="678"/>
      <c r="DP34" s="678"/>
      <c r="DQ34" s="678"/>
      <c r="DR34" s="678"/>
      <c r="DS34" s="678"/>
      <c r="DT34" s="678"/>
      <c r="DU34" s="678"/>
      <c r="DV34" s="679"/>
      <c r="DW34" s="682">
        <v>21.8</v>
      </c>
      <c r="DX34" s="711"/>
      <c r="DY34" s="711"/>
      <c r="DZ34" s="711"/>
      <c r="EA34" s="711"/>
      <c r="EB34" s="711"/>
      <c r="EC34" s="712"/>
    </row>
    <row r="35" spans="2:133" ht="11.25" customHeight="1" x14ac:dyDescent="0.15">
      <c r="B35" s="674" t="s">
        <v>328</v>
      </c>
      <c r="C35" s="675"/>
      <c r="D35" s="675"/>
      <c r="E35" s="675"/>
      <c r="F35" s="675"/>
      <c r="G35" s="675"/>
      <c r="H35" s="675"/>
      <c r="I35" s="675"/>
      <c r="J35" s="675"/>
      <c r="K35" s="675"/>
      <c r="L35" s="675"/>
      <c r="M35" s="675"/>
      <c r="N35" s="675"/>
      <c r="O35" s="675"/>
      <c r="P35" s="675"/>
      <c r="Q35" s="676"/>
      <c r="R35" s="677">
        <v>207782</v>
      </c>
      <c r="S35" s="678"/>
      <c r="T35" s="678"/>
      <c r="U35" s="678"/>
      <c r="V35" s="678"/>
      <c r="W35" s="678"/>
      <c r="X35" s="678"/>
      <c r="Y35" s="679"/>
      <c r="Z35" s="680">
        <v>6.1</v>
      </c>
      <c r="AA35" s="680"/>
      <c r="AB35" s="680"/>
      <c r="AC35" s="680"/>
      <c r="AD35" s="681" t="s">
        <v>173</v>
      </c>
      <c r="AE35" s="681"/>
      <c r="AF35" s="681"/>
      <c r="AG35" s="681"/>
      <c r="AH35" s="681"/>
      <c r="AI35" s="681"/>
      <c r="AJ35" s="681"/>
      <c r="AK35" s="681"/>
      <c r="AL35" s="682" t="s">
        <v>129</v>
      </c>
      <c r="AM35" s="683"/>
      <c r="AN35" s="683"/>
      <c r="AO35" s="684"/>
      <c r="AP35" s="232"/>
      <c r="AQ35" s="750" t="s">
        <v>329</v>
      </c>
      <c r="AR35" s="751"/>
      <c r="AS35" s="751"/>
      <c r="AT35" s="751"/>
      <c r="AU35" s="751"/>
      <c r="AV35" s="751"/>
      <c r="AW35" s="751"/>
      <c r="AX35" s="751"/>
      <c r="AY35" s="752"/>
      <c r="AZ35" s="666">
        <v>367597</v>
      </c>
      <c r="BA35" s="667"/>
      <c r="BB35" s="667"/>
      <c r="BC35" s="667"/>
      <c r="BD35" s="667"/>
      <c r="BE35" s="667"/>
      <c r="BF35" s="753"/>
      <c r="BG35" s="688" t="s">
        <v>330</v>
      </c>
      <c r="BH35" s="689"/>
      <c r="BI35" s="689"/>
      <c r="BJ35" s="689"/>
      <c r="BK35" s="689"/>
      <c r="BL35" s="689"/>
      <c r="BM35" s="689"/>
      <c r="BN35" s="689"/>
      <c r="BO35" s="689"/>
      <c r="BP35" s="689"/>
      <c r="BQ35" s="689"/>
      <c r="BR35" s="689"/>
      <c r="BS35" s="689"/>
      <c r="BT35" s="689"/>
      <c r="BU35" s="690"/>
      <c r="BV35" s="666">
        <v>159915</v>
      </c>
      <c r="BW35" s="667"/>
      <c r="BX35" s="667"/>
      <c r="BY35" s="667"/>
      <c r="BZ35" s="667"/>
      <c r="CA35" s="667"/>
      <c r="CB35" s="753"/>
      <c r="CD35" s="692" t="s">
        <v>331</v>
      </c>
      <c r="CE35" s="693"/>
      <c r="CF35" s="693"/>
      <c r="CG35" s="693"/>
      <c r="CH35" s="693"/>
      <c r="CI35" s="693"/>
      <c r="CJ35" s="693"/>
      <c r="CK35" s="693"/>
      <c r="CL35" s="693"/>
      <c r="CM35" s="693"/>
      <c r="CN35" s="693"/>
      <c r="CO35" s="693"/>
      <c r="CP35" s="693"/>
      <c r="CQ35" s="694"/>
      <c r="CR35" s="677">
        <v>17442</v>
      </c>
      <c r="CS35" s="713"/>
      <c r="CT35" s="713"/>
      <c r="CU35" s="713"/>
      <c r="CV35" s="713"/>
      <c r="CW35" s="713"/>
      <c r="CX35" s="713"/>
      <c r="CY35" s="714"/>
      <c r="CZ35" s="682">
        <v>0.5</v>
      </c>
      <c r="DA35" s="711"/>
      <c r="DB35" s="711"/>
      <c r="DC35" s="715"/>
      <c r="DD35" s="686">
        <v>14582</v>
      </c>
      <c r="DE35" s="713"/>
      <c r="DF35" s="713"/>
      <c r="DG35" s="713"/>
      <c r="DH35" s="713"/>
      <c r="DI35" s="713"/>
      <c r="DJ35" s="713"/>
      <c r="DK35" s="714"/>
      <c r="DL35" s="686">
        <v>12044</v>
      </c>
      <c r="DM35" s="713"/>
      <c r="DN35" s="713"/>
      <c r="DO35" s="713"/>
      <c r="DP35" s="713"/>
      <c r="DQ35" s="713"/>
      <c r="DR35" s="713"/>
      <c r="DS35" s="713"/>
      <c r="DT35" s="713"/>
      <c r="DU35" s="713"/>
      <c r="DV35" s="714"/>
      <c r="DW35" s="682">
        <v>0.5</v>
      </c>
      <c r="DX35" s="711"/>
      <c r="DY35" s="711"/>
      <c r="DZ35" s="711"/>
      <c r="EA35" s="711"/>
      <c r="EB35" s="711"/>
      <c r="EC35" s="712"/>
    </row>
    <row r="36" spans="2:133" ht="11.25" customHeight="1" x14ac:dyDescent="0.15">
      <c r="B36" s="674" t="s">
        <v>332</v>
      </c>
      <c r="C36" s="675"/>
      <c r="D36" s="675"/>
      <c r="E36" s="675"/>
      <c r="F36" s="675"/>
      <c r="G36" s="675"/>
      <c r="H36" s="675"/>
      <c r="I36" s="675"/>
      <c r="J36" s="675"/>
      <c r="K36" s="675"/>
      <c r="L36" s="675"/>
      <c r="M36" s="675"/>
      <c r="N36" s="675"/>
      <c r="O36" s="675"/>
      <c r="P36" s="675"/>
      <c r="Q36" s="676"/>
      <c r="R36" s="677" t="s">
        <v>129</v>
      </c>
      <c r="S36" s="678"/>
      <c r="T36" s="678"/>
      <c r="U36" s="678"/>
      <c r="V36" s="678"/>
      <c r="W36" s="678"/>
      <c r="X36" s="678"/>
      <c r="Y36" s="679"/>
      <c r="Z36" s="680" t="s">
        <v>173</v>
      </c>
      <c r="AA36" s="680"/>
      <c r="AB36" s="680"/>
      <c r="AC36" s="680"/>
      <c r="AD36" s="681" t="s">
        <v>173</v>
      </c>
      <c r="AE36" s="681"/>
      <c r="AF36" s="681"/>
      <c r="AG36" s="681"/>
      <c r="AH36" s="681"/>
      <c r="AI36" s="681"/>
      <c r="AJ36" s="681"/>
      <c r="AK36" s="681"/>
      <c r="AL36" s="682" t="s">
        <v>173</v>
      </c>
      <c r="AM36" s="683"/>
      <c r="AN36" s="683"/>
      <c r="AO36" s="684"/>
      <c r="AQ36" s="754" t="s">
        <v>333</v>
      </c>
      <c r="AR36" s="755"/>
      <c r="AS36" s="755"/>
      <c r="AT36" s="755"/>
      <c r="AU36" s="755"/>
      <c r="AV36" s="755"/>
      <c r="AW36" s="755"/>
      <c r="AX36" s="755"/>
      <c r="AY36" s="756"/>
      <c r="AZ36" s="677">
        <v>97111</v>
      </c>
      <c r="BA36" s="678"/>
      <c r="BB36" s="678"/>
      <c r="BC36" s="678"/>
      <c r="BD36" s="713"/>
      <c r="BE36" s="713"/>
      <c r="BF36" s="736"/>
      <c r="BG36" s="692" t="s">
        <v>334</v>
      </c>
      <c r="BH36" s="693"/>
      <c r="BI36" s="693"/>
      <c r="BJ36" s="693"/>
      <c r="BK36" s="693"/>
      <c r="BL36" s="693"/>
      <c r="BM36" s="693"/>
      <c r="BN36" s="693"/>
      <c r="BO36" s="693"/>
      <c r="BP36" s="693"/>
      <c r="BQ36" s="693"/>
      <c r="BR36" s="693"/>
      <c r="BS36" s="693"/>
      <c r="BT36" s="693"/>
      <c r="BU36" s="694"/>
      <c r="BV36" s="677">
        <v>155228</v>
      </c>
      <c r="BW36" s="678"/>
      <c r="BX36" s="678"/>
      <c r="BY36" s="678"/>
      <c r="BZ36" s="678"/>
      <c r="CA36" s="678"/>
      <c r="CB36" s="687"/>
      <c r="CD36" s="692" t="s">
        <v>335</v>
      </c>
      <c r="CE36" s="693"/>
      <c r="CF36" s="693"/>
      <c r="CG36" s="693"/>
      <c r="CH36" s="693"/>
      <c r="CI36" s="693"/>
      <c r="CJ36" s="693"/>
      <c r="CK36" s="693"/>
      <c r="CL36" s="693"/>
      <c r="CM36" s="693"/>
      <c r="CN36" s="693"/>
      <c r="CO36" s="693"/>
      <c r="CP36" s="693"/>
      <c r="CQ36" s="694"/>
      <c r="CR36" s="677">
        <v>378569</v>
      </c>
      <c r="CS36" s="678"/>
      <c r="CT36" s="678"/>
      <c r="CU36" s="678"/>
      <c r="CV36" s="678"/>
      <c r="CW36" s="678"/>
      <c r="CX36" s="678"/>
      <c r="CY36" s="679"/>
      <c r="CZ36" s="682">
        <v>11.6</v>
      </c>
      <c r="DA36" s="711"/>
      <c r="DB36" s="711"/>
      <c r="DC36" s="715"/>
      <c r="DD36" s="686">
        <v>316439</v>
      </c>
      <c r="DE36" s="678"/>
      <c r="DF36" s="678"/>
      <c r="DG36" s="678"/>
      <c r="DH36" s="678"/>
      <c r="DI36" s="678"/>
      <c r="DJ36" s="678"/>
      <c r="DK36" s="679"/>
      <c r="DL36" s="686">
        <v>231266</v>
      </c>
      <c r="DM36" s="678"/>
      <c r="DN36" s="678"/>
      <c r="DO36" s="678"/>
      <c r="DP36" s="678"/>
      <c r="DQ36" s="678"/>
      <c r="DR36" s="678"/>
      <c r="DS36" s="678"/>
      <c r="DT36" s="678"/>
      <c r="DU36" s="678"/>
      <c r="DV36" s="679"/>
      <c r="DW36" s="682">
        <v>10.4</v>
      </c>
      <c r="DX36" s="711"/>
      <c r="DY36" s="711"/>
      <c r="DZ36" s="711"/>
      <c r="EA36" s="711"/>
      <c r="EB36" s="711"/>
      <c r="EC36" s="712"/>
    </row>
    <row r="37" spans="2:133" ht="11.25" customHeight="1" x14ac:dyDescent="0.15">
      <c r="B37" s="674" t="s">
        <v>336</v>
      </c>
      <c r="C37" s="675"/>
      <c r="D37" s="675"/>
      <c r="E37" s="675"/>
      <c r="F37" s="675"/>
      <c r="G37" s="675"/>
      <c r="H37" s="675"/>
      <c r="I37" s="675"/>
      <c r="J37" s="675"/>
      <c r="K37" s="675"/>
      <c r="L37" s="675"/>
      <c r="M37" s="675"/>
      <c r="N37" s="675"/>
      <c r="O37" s="675"/>
      <c r="P37" s="675"/>
      <c r="Q37" s="676"/>
      <c r="R37" s="677">
        <v>141782</v>
      </c>
      <c r="S37" s="678"/>
      <c r="T37" s="678"/>
      <c r="U37" s="678"/>
      <c r="V37" s="678"/>
      <c r="W37" s="678"/>
      <c r="X37" s="678"/>
      <c r="Y37" s="679"/>
      <c r="Z37" s="680">
        <v>4.0999999999999996</v>
      </c>
      <c r="AA37" s="680"/>
      <c r="AB37" s="680"/>
      <c r="AC37" s="680"/>
      <c r="AD37" s="681" t="s">
        <v>173</v>
      </c>
      <c r="AE37" s="681"/>
      <c r="AF37" s="681"/>
      <c r="AG37" s="681"/>
      <c r="AH37" s="681"/>
      <c r="AI37" s="681"/>
      <c r="AJ37" s="681"/>
      <c r="AK37" s="681"/>
      <c r="AL37" s="682" t="s">
        <v>173</v>
      </c>
      <c r="AM37" s="683"/>
      <c r="AN37" s="683"/>
      <c r="AO37" s="684"/>
      <c r="AQ37" s="754" t="s">
        <v>337</v>
      </c>
      <c r="AR37" s="755"/>
      <c r="AS37" s="755"/>
      <c r="AT37" s="755"/>
      <c r="AU37" s="755"/>
      <c r="AV37" s="755"/>
      <c r="AW37" s="755"/>
      <c r="AX37" s="755"/>
      <c r="AY37" s="756"/>
      <c r="AZ37" s="677">
        <v>5305</v>
      </c>
      <c r="BA37" s="678"/>
      <c r="BB37" s="678"/>
      <c r="BC37" s="678"/>
      <c r="BD37" s="713"/>
      <c r="BE37" s="713"/>
      <c r="BF37" s="736"/>
      <c r="BG37" s="692" t="s">
        <v>338</v>
      </c>
      <c r="BH37" s="693"/>
      <c r="BI37" s="693"/>
      <c r="BJ37" s="693"/>
      <c r="BK37" s="693"/>
      <c r="BL37" s="693"/>
      <c r="BM37" s="693"/>
      <c r="BN37" s="693"/>
      <c r="BO37" s="693"/>
      <c r="BP37" s="693"/>
      <c r="BQ37" s="693"/>
      <c r="BR37" s="693"/>
      <c r="BS37" s="693"/>
      <c r="BT37" s="693"/>
      <c r="BU37" s="694"/>
      <c r="BV37" s="677">
        <v>1109</v>
      </c>
      <c r="BW37" s="678"/>
      <c r="BX37" s="678"/>
      <c r="BY37" s="678"/>
      <c r="BZ37" s="678"/>
      <c r="CA37" s="678"/>
      <c r="CB37" s="687"/>
      <c r="CD37" s="692" t="s">
        <v>339</v>
      </c>
      <c r="CE37" s="693"/>
      <c r="CF37" s="693"/>
      <c r="CG37" s="693"/>
      <c r="CH37" s="693"/>
      <c r="CI37" s="693"/>
      <c r="CJ37" s="693"/>
      <c r="CK37" s="693"/>
      <c r="CL37" s="693"/>
      <c r="CM37" s="693"/>
      <c r="CN37" s="693"/>
      <c r="CO37" s="693"/>
      <c r="CP37" s="693"/>
      <c r="CQ37" s="694"/>
      <c r="CR37" s="677">
        <v>196721</v>
      </c>
      <c r="CS37" s="713"/>
      <c r="CT37" s="713"/>
      <c r="CU37" s="713"/>
      <c r="CV37" s="713"/>
      <c r="CW37" s="713"/>
      <c r="CX37" s="713"/>
      <c r="CY37" s="714"/>
      <c r="CZ37" s="682">
        <v>6</v>
      </c>
      <c r="DA37" s="711"/>
      <c r="DB37" s="711"/>
      <c r="DC37" s="715"/>
      <c r="DD37" s="686">
        <v>189489</v>
      </c>
      <c r="DE37" s="713"/>
      <c r="DF37" s="713"/>
      <c r="DG37" s="713"/>
      <c r="DH37" s="713"/>
      <c r="DI37" s="713"/>
      <c r="DJ37" s="713"/>
      <c r="DK37" s="714"/>
      <c r="DL37" s="686">
        <v>147726</v>
      </c>
      <c r="DM37" s="713"/>
      <c r="DN37" s="713"/>
      <c r="DO37" s="713"/>
      <c r="DP37" s="713"/>
      <c r="DQ37" s="713"/>
      <c r="DR37" s="713"/>
      <c r="DS37" s="713"/>
      <c r="DT37" s="713"/>
      <c r="DU37" s="713"/>
      <c r="DV37" s="714"/>
      <c r="DW37" s="682">
        <v>6.7</v>
      </c>
      <c r="DX37" s="711"/>
      <c r="DY37" s="711"/>
      <c r="DZ37" s="711"/>
      <c r="EA37" s="711"/>
      <c r="EB37" s="711"/>
      <c r="EC37" s="712"/>
    </row>
    <row r="38" spans="2:133" ht="11.25" customHeight="1" x14ac:dyDescent="0.15">
      <c r="B38" s="722" t="s">
        <v>340</v>
      </c>
      <c r="C38" s="723"/>
      <c r="D38" s="723"/>
      <c r="E38" s="723"/>
      <c r="F38" s="723"/>
      <c r="G38" s="723"/>
      <c r="H38" s="723"/>
      <c r="I38" s="723"/>
      <c r="J38" s="723"/>
      <c r="K38" s="723"/>
      <c r="L38" s="723"/>
      <c r="M38" s="723"/>
      <c r="N38" s="723"/>
      <c r="O38" s="723"/>
      <c r="P38" s="723"/>
      <c r="Q38" s="724"/>
      <c r="R38" s="757">
        <v>3433517</v>
      </c>
      <c r="S38" s="758"/>
      <c r="T38" s="758"/>
      <c r="U38" s="758"/>
      <c r="V38" s="758"/>
      <c r="W38" s="758"/>
      <c r="X38" s="758"/>
      <c r="Y38" s="759"/>
      <c r="Z38" s="760">
        <v>100</v>
      </c>
      <c r="AA38" s="760"/>
      <c r="AB38" s="760"/>
      <c r="AC38" s="760"/>
      <c r="AD38" s="761">
        <v>2078215</v>
      </c>
      <c r="AE38" s="761"/>
      <c r="AF38" s="761"/>
      <c r="AG38" s="761"/>
      <c r="AH38" s="761"/>
      <c r="AI38" s="761"/>
      <c r="AJ38" s="761"/>
      <c r="AK38" s="761"/>
      <c r="AL38" s="762">
        <v>100</v>
      </c>
      <c r="AM38" s="748"/>
      <c r="AN38" s="748"/>
      <c r="AO38" s="763"/>
      <c r="AQ38" s="754" t="s">
        <v>341</v>
      </c>
      <c r="AR38" s="755"/>
      <c r="AS38" s="755"/>
      <c r="AT38" s="755"/>
      <c r="AU38" s="755"/>
      <c r="AV38" s="755"/>
      <c r="AW38" s="755"/>
      <c r="AX38" s="755"/>
      <c r="AY38" s="756"/>
      <c r="AZ38" s="677" t="s">
        <v>230</v>
      </c>
      <c r="BA38" s="678"/>
      <c r="BB38" s="678"/>
      <c r="BC38" s="678"/>
      <c r="BD38" s="713"/>
      <c r="BE38" s="713"/>
      <c r="BF38" s="736"/>
      <c r="BG38" s="692" t="s">
        <v>342</v>
      </c>
      <c r="BH38" s="693"/>
      <c r="BI38" s="693"/>
      <c r="BJ38" s="693"/>
      <c r="BK38" s="693"/>
      <c r="BL38" s="693"/>
      <c r="BM38" s="693"/>
      <c r="BN38" s="693"/>
      <c r="BO38" s="693"/>
      <c r="BP38" s="693"/>
      <c r="BQ38" s="693"/>
      <c r="BR38" s="693"/>
      <c r="BS38" s="693"/>
      <c r="BT38" s="693"/>
      <c r="BU38" s="694"/>
      <c r="BV38" s="677">
        <v>1769</v>
      </c>
      <c r="BW38" s="678"/>
      <c r="BX38" s="678"/>
      <c r="BY38" s="678"/>
      <c r="BZ38" s="678"/>
      <c r="CA38" s="678"/>
      <c r="CB38" s="687"/>
      <c r="CD38" s="692" t="s">
        <v>343</v>
      </c>
      <c r="CE38" s="693"/>
      <c r="CF38" s="693"/>
      <c r="CG38" s="693"/>
      <c r="CH38" s="693"/>
      <c r="CI38" s="693"/>
      <c r="CJ38" s="693"/>
      <c r="CK38" s="693"/>
      <c r="CL38" s="693"/>
      <c r="CM38" s="693"/>
      <c r="CN38" s="693"/>
      <c r="CO38" s="693"/>
      <c r="CP38" s="693"/>
      <c r="CQ38" s="694"/>
      <c r="CR38" s="677">
        <v>358657</v>
      </c>
      <c r="CS38" s="678"/>
      <c r="CT38" s="678"/>
      <c r="CU38" s="678"/>
      <c r="CV38" s="678"/>
      <c r="CW38" s="678"/>
      <c r="CX38" s="678"/>
      <c r="CY38" s="679"/>
      <c r="CZ38" s="682">
        <v>11</v>
      </c>
      <c r="DA38" s="711"/>
      <c r="DB38" s="711"/>
      <c r="DC38" s="715"/>
      <c r="DD38" s="686">
        <v>315888</v>
      </c>
      <c r="DE38" s="678"/>
      <c r="DF38" s="678"/>
      <c r="DG38" s="678"/>
      <c r="DH38" s="678"/>
      <c r="DI38" s="678"/>
      <c r="DJ38" s="678"/>
      <c r="DK38" s="679"/>
      <c r="DL38" s="686">
        <v>213317</v>
      </c>
      <c r="DM38" s="678"/>
      <c r="DN38" s="678"/>
      <c r="DO38" s="678"/>
      <c r="DP38" s="678"/>
      <c r="DQ38" s="678"/>
      <c r="DR38" s="678"/>
      <c r="DS38" s="678"/>
      <c r="DT38" s="678"/>
      <c r="DU38" s="678"/>
      <c r="DV38" s="679"/>
      <c r="DW38" s="682">
        <v>9.6</v>
      </c>
      <c r="DX38" s="711"/>
      <c r="DY38" s="711"/>
      <c r="DZ38" s="711"/>
      <c r="EA38" s="711"/>
      <c r="EB38" s="711"/>
      <c r="EC38" s="712"/>
    </row>
    <row r="39" spans="2:133" ht="11.25" customHeight="1" x14ac:dyDescent="0.15">
      <c r="AQ39" s="754" t="s">
        <v>344</v>
      </c>
      <c r="AR39" s="755"/>
      <c r="AS39" s="755"/>
      <c r="AT39" s="755"/>
      <c r="AU39" s="755"/>
      <c r="AV39" s="755"/>
      <c r="AW39" s="755"/>
      <c r="AX39" s="755"/>
      <c r="AY39" s="756"/>
      <c r="AZ39" s="677" t="s">
        <v>173</v>
      </c>
      <c r="BA39" s="678"/>
      <c r="BB39" s="678"/>
      <c r="BC39" s="678"/>
      <c r="BD39" s="713"/>
      <c r="BE39" s="713"/>
      <c r="BF39" s="736"/>
      <c r="BG39" s="768" t="s">
        <v>345</v>
      </c>
      <c r="BH39" s="769"/>
      <c r="BI39" s="769"/>
      <c r="BJ39" s="769"/>
      <c r="BK39" s="769"/>
      <c r="BL39" s="233"/>
      <c r="BM39" s="693" t="s">
        <v>346</v>
      </c>
      <c r="BN39" s="693"/>
      <c r="BO39" s="693"/>
      <c r="BP39" s="693"/>
      <c r="BQ39" s="693"/>
      <c r="BR39" s="693"/>
      <c r="BS39" s="693"/>
      <c r="BT39" s="693"/>
      <c r="BU39" s="694"/>
      <c r="BV39" s="677">
        <v>110</v>
      </c>
      <c r="BW39" s="678"/>
      <c r="BX39" s="678"/>
      <c r="BY39" s="678"/>
      <c r="BZ39" s="678"/>
      <c r="CA39" s="678"/>
      <c r="CB39" s="687"/>
      <c r="CD39" s="692" t="s">
        <v>347</v>
      </c>
      <c r="CE39" s="693"/>
      <c r="CF39" s="693"/>
      <c r="CG39" s="693"/>
      <c r="CH39" s="693"/>
      <c r="CI39" s="693"/>
      <c r="CJ39" s="693"/>
      <c r="CK39" s="693"/>
      <c r="CL39" s="693"/>
      <c r="CM39" s="693"/>
      <c r="CN39" s="693"/>
      <c r="CO39" s="693"/>
      <c r="CP39" s="693"/>
      <c r="CQ39" s="694"/>
      <c r="CR39" s="677">
        <v>12135</v>
      </c>
      <c r="CS39" s="713"/>
      <c r="CT39" s="713"/>
      <c r="CU39" s="713"/>
      <c r="CV39" s="713"/>
      <c r="CW39" s="713"/>
      <c r="CX39" s="713"/>
      <c r="CY39" s="714"/>
      <c r="CZ39" s="682">
        <v>0.4</v>
      </c>
      <c r="DA39" s="711"/>
      <c r="DB39" s="711"/>
      <c r="DC39" s="715"/>
      <c r="DD39" s="686">
        <v>11208</v>
      </c>
      <c r="DE39" s="713"/>
      <c r="DF39" s="713"/>
      <c r="DG39" s="713"/>
      <c r="DH39" s="713"/>
      <c r="DI39" s="713"/>
      <c r="DJ39" s="713"/>
      <c r="DK39" s="714"/>
      <c r="DL39" s="686" t="s">
        <v>230</v>
      </c>
      <c r="DM39" s="713"/>
      <c r="DN39" s="713"/>
      <c r="DO39" s="713"/>
      <c r="DP39" s="713"/>
      <c r="DQ39" s="713"/>
      <c r="DR39" s="713"/>
      <c r="DS39" s="713"/>
      <c r="DT39" s="713"/>
      <c r="DU39" s="713"/>
      <c r="DV39" s="714"/>
      <c r="DW39" s="682" t="s">
        <v>173</v>
      </c>
      <c r="DX39" s="711"/>
      <c r="DY39" s="711"/>
      <c r="DZ39" s="711"/>
      <c r="EA39" s="711"/>
      <c r="EB39" s="711"/>
      <c r="EC39" s="712"/>
    </row>
    <row r="40" spans="2:133" ht="11.25" customHeight="1" x14ac:dyDescent="0.15">
      <c r="AQ40" s="754" t="s">
        <v>348</v>
      </c>
      <c r="AR40" s="755"/>
      <c r="AS40" s="755"/>
      <c r="AT40" s="755"/>
      <c r="AU40" s="755"/>
      <c r="AV40" s="755"/>
      <c r="AW40" s="755"/>
      <c r="AX40" s="755"/>
      <c r="AY40" s="756"/>
      <c r="AZ40" s="677">
        <v>69760</v>
      </c>
      <c r="BA40" s="678"/>
      <c r="BB40" s="678"/>
      <c r="BC40" s="678"/>
      <c r="BD40" s="713"/>
      <c r="BE40" s="713"/>
      <c r="BF40" s="736"/>
      <c r="BG40" s="768"/>
      <c r="BH40" s="769"/>
      <c r="BI40" s="769"/>
      <c r="BJ40" s="769"/>
      <c r="BK40" s="769"/>
      <c r="BL40" s="233"/>
      <c r="BM40" s="693" t="s">
        <v>349</v>
      </c>
      <c r="BN40" s="693"/>
      <c r="BO40" s="693"/>
      <c r="BP40" s="693"/>
      <c r="BQ40" s="693"/>
      <c r="BR40" s="693"/>
      <c r="BS40" s="693"/>
      <c r="BT40" s="693"/>
      <c r="BU40" s="694"/>
      <c r="BV40" s="677" t="s">
        <v>230</v>
      </c>
      <c r="BW40" s="678"/>
      <c r="BX40" s="678"/>
      <c r="BY40" s="678"/>
      <c r="BZ40" s="678"/>
      <c r="CA40" s="678"/>
      <c r="CB40" s="687"/>
      <c r="CD40" s="692" t="s">
        <v>350</v>
      </c>
      <c r="CE40" s="693"/>
      <c r="CF40" s="693"/>
      <c r="CG40" s="693"/>
      <c r="CH40" s="693"/>
      <c r="CI40" s="693"/>
      <c r="CJ40" s="693"/>
      <c r="CK40" s="693"/>
      <c r="CL40" s="693"/>
      <c r="CM40" s="693"/>
      <c r="CN40" s="693"/>
      <c r="CO40" s="693"/>
      <c r="CP40" s="693"/>
      <c r="CQ40" s="694"/>
      <c r="CR40" s="677">
        <v>3500</v>
      </c>
      <c r="CS40" s="678"/>
      <c r="CT40" s="678"/>
      <c r="CU40" s="678"/>
      <c r="CV40" s="678"/>
      <c r="CW40" s="678"/>
      <c r="CX40" s="678"/>
      <c r="CY40" s="679"/>
      <c r="CZ40" s="682">
        <v>0.1</v>
      </c>
      <c r="DA40" s="711"/>
      <c r="DB40" s="711"/>
      <c r="DC40" s="715"/>
      <c r="DD40" s="686">
        <v>106</v>
      </c>
      <c r="DE40" s="678"/>
      <c r="DF40" s="678"/>
      <c r="DG40" s="678"/>
      <c r="DH40" s="678"/>
      <c r="DI40" s="678"/>
      <c r="DJ40" s="678"/>
      <c r="DK40" s="679"/>
      <c r="DL40" s="686" t="s">
        <v>230</v>
      </c>
      <c r="DM40" s="678"/>
      <c r="DN40" s="678"/>
      <c r="DO40" s="678"/>
      <c r="DP40" s="678"/>
      <c r="DQ40" s="678"/>
      <c r="DR40" s="678"/>
      <c r="DS40" s="678"/>
      <c r="DT40" s="678"/>
      <c r="DU40" s="678"/>
      <c r="DV40" s="679"/>
      <c r="DW40" s="682" t="s">
        <v>173</v>
      </c>
      <c r="DX40" s="711"/>
      <c r="DY40" s="711"/>
      <c r="DZ40" s="711"/>
      <c r="EA40" s="711"/>
      <c r="EB40" s="711"/>
      <c r="EC40" s="712"/>
    </row>
    <row r="41" spans="2:133" ht="11.25" customHeight="1" x14ac:dyDescent="0.15">
      <c r="AQ41" s="764" t="s">
        <v>351</v>
      </c>
      <c r="AR41" s="765"/>
      <c r="AS41" s="765"/>
      <c r="AT41" s="765"/>
      <c r="AU41" s="765"/>
      <c r="AV41" s="765"/>
      <c r="AW41" s="765"/>
      <c r="AX41" s="765"/>
      <c r="AY41" s="766"/>
      <c r="AZ41" s="757">
        <v>195421</v>
      </c>
      <c r="BA41" s="758"/>
      <c r="BB41" s="758"/>
      <c r="BC41" s="758"/>
      <c r="BD41" s="747"/>
      <c r="BE41" s="747"/>
      <c r="BF41" s="749"/>
      <c r="BG41" s="770"/>
      <c r="BH41" s="771"/>
      <c r="BI41" s="771"/>
      <c r="BJ41" s="771"/>
      <c r="BK41" s="771"/>
      <c r="BL41" s="234"/>
      <c r="BM41" s="702" t="s">
        <v>352</v>
      </c>
      <c r="BN41" s="702"/>
      <c r="BO41" s="702"/>
      <c r="BP41" s="702"/>
      <c r="BQ41" s="702"/>
      <c r="BR41" s="702"/>
      <c r="BS41" s="702"/>
      <c r="BT41" s="702"/>
      <c r="BU41" s="703"/>
      <c r="BV41" s="757">
        <v>300</v>
      </c>
      <c r="BW41" s="758"/>
      <c r="BX41" s="758"/>
      <c r="BY41" s="758"/>
      <c r="BZ41" s="758"/>
      <c r="CA41" s="758"/>
      <c r="CB41" s="767"/>
      <c r="CD41" s="692" t="s">
        <v>353</v>
      </c>
      <c r="CE41" s="693"/>
      <c r="CF41" s="693"/>
      <c r="CG41" s="693"/>
      <c r="CH41" s="693"/>
      <c r="CI41" s="693"/>
      <c r="CJ41" s="693"/>
      <c r="CK41" s="693"/>
      <c r="CL41" s="693"/>
      <c r="CM41" s="693"/>
      <c r="CN41" s="693"/>
      <c r="CO41" s="693"/>
      <c r="CP41" s="693"/>
      <c r="CQ41" s="694"/>
      <c r="CR41" s="677" t="s">
        <v>173</v>
      </c>
      <c r="CS41" s="713"/>
      <c r="CT41" s="713"/>
      <c r="CU41" s="713"/>
      <c r="CV41" s="713"/>
      <c r="CW41" s="713"/>
      <c r="CX41" s="713"/>
      <c r="CY41" s="714"/>
      <c r="CZ41" s="682" t="s">
        <v>173</v>
      </c>
      <c r="DA41" s="711"/>
      <c r="DB41" s="711"/>
      <c r="DC41" s="715"/>
      <c r="DD41" s="686" t="s">
        <v>173</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354</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355</v>
      </c>
      <c r="CE42" s="675"/>
      <c r="CF42" s="675"/>
      <c r="CG42" s="675"/>
      <c r="CH42" s="675"/>
      <c r="CI42" s="675"/>
      <c r="CJ42" s="675"/>
      <c r="CK42" s="675"/>
      <c r="CL42" s="675"/>
      <c r="CM42" s="675"/>
      <c r="CN42" s="675"/>
      <c r="CO42" s="675"/>
      <c r="CP42" s="675"/>
      <c r="CQ42" s="676"/>
      <c r="CR42" s="677">
        <v>339191</v>
      </c>
      <c r="CS42" s="678"/>
      <c r="CT42" s="678"/>
      <c r="CU42" s="678"/>
      <c r="CV42" s="678"/>
      <c r="CW42" s="678"/>
      <c r="CX42" s="678"/>
      <c r="CY42" s="679"/>
      <c r="CZ42" s="682">
        <v>10.4</v>
      </c>
      <c r="DA42" s="683"/>
      <c r="DB42" s="683"/>
      <c r="DC42" s="778"/>
      <c r="DD42" s="686">
        <v>247596</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356</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357</v>
      </c>
      <c r="CE43" s="675"/>
      <c r="CF43" s="675"/>
      <c r="CG43" s="675"/>
      <c r="CH43" s="675"/>
      <c r="CI43" s="675"/>
      <c r="CJ43" s="675"/>
      <c r="CK43" s="675"/>
      <c r="CL43" s="675"/>
      <c r="CM43" s="675"/>
      <c r="CN43" s="675"/>
      <c r="CO43" s="675"/>
      <c r="CP43" s="675"/>
      <c r="CQ43" s="676"/>
      <c r="CR43" s="677">
        <v>6665</v>
      </c>
      <c r="CS43" s="713"/>
      <c r="CT43" s="713"/>
      <c r="CU43" s="713"/>
      <c r="CV43" s="713"/>
      <c r="CW43" s="713"/>
      <c r="CX43" s="713"/>
      <c r="CY43" s="714"/>
      <c r="CZ43" s="682">
        <v>0.2</v>
      </c>
      <c r="DA43" s="711"/>
      <c r="DB43" s="711"/>
      <c r="DC43" s="715"/>
      <c r="DD43" s="686">
        <v>6665</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358</v>
      </c>
      <c r="CD44" s="789" t="s">
        <v>309</v>
      </c>
      <c r="CE44" s="790"/>
      <c r="CF44" s="674" t="s">
        <v>359</v>
      </c>
      <c r="CG44" s="675"/>
      <c r="CH44" s="675"/>
      <c r="CI44" s="675"/>
      <c r="CJ44" s="675"/>
      <c r="CK44" s="675"/>
      <c r="CL44" s="675"/>
      <c r="CM44" s="675"/>
      <c r="CN44" s="675"/>
      <c r="CO44" s="675"/>
      <c r="CP44" s="675"/>
      <c r="CQ44" s="676"/>
      <c r="CR44" s="677">
        <v>339191</v>
      </c>
      <c r="CS44" s="678"/>
      <c r="CT44" s="678"/>
      <c r="CU44" s="678"/>
      <c r="CV44" s="678"/>
      <c r="CW44" s="678"/>
      <c r="CX44" s="678"/>
      <c r="CY44" s="679"/>
      <c r="CZ44" s="682">
        <v>10.4</v>
      </c>
      <c r="DA44" s="683"/>
      <c r="DB44" s="683"/>
      <c r="DC44" s="778"/>
      <c r="DD44" s="686">
        <v>247596</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360</v>
      </c>
      <c r="CG45" s="675"/>
      <c r="CH45" s="675"/>
      <c r="CI45" s="675"/>
      <c r="CJ45" s="675"/>
      <c r="CK45" s="675"/>
      <c r="CL45" s="675"/>
      <c r="CM45" s="675"/>
      <c r="CN45" s="675"/>
      <c r="CO45" s="675"/>
      <c r="CP45" s="675"/>
      <c r="CQ45" s="676"/>
      <c r="CR45" s="677">
        <v>43512</v>
      </c>
      <c r="CS45" s="713"/>
      <c r="CT45" s="713"/>
      <c r="CU45" s="713"/>
      <c r="CV45" s="713"/>
      <c r="CW45" s="713"/>
      <c r="CX45" s="713"/>
      <c r="CY45" s="714"/>
      <c r="CZ45" s="682">
        <v>1.3</v>
      </c>
      <c r="DA45" s="711"/>
      <c r="DB45" s="711"/>
      <c r="DC45" s="715"/>
      <c r="DD45" s="686">
        <v>32893</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361</v>
      </c>
      <c r="CG46" s="675"/>
      <c r="CH46" s="675"/>
      <c r="CI46" s="675"/>
      <c r="CJ46" s="675"/>
      <c r="CK46" s="675"/>
      <c r="CL46" s="675"/>
      <c r="CM46" s="675"/>
      <c r="CN46" s="675"/>
      <c r="CO46" s="675"/>
      <c r="CP46" s="675"/>
      <c r="CQ46" s="676"/>
      <c r="CR46" s="677">
        <v>287583</v>
      </c>
      <c r="CS46" s="678"/>
      <c r="CT46" s="678"/>
      <c r="CU46" s="678"/>
      <c r="CV46" s="678"/>
      <c r="CW46" s="678"/>
      <c r="CX46" s="678"/>
      <c r="CY46" s="679"/>
      <c r="CZ46" s="682">
        <v>8.8000000000000007</v>
      </c>
      <c r="DA46" s="683"/>
      <c r="DB46" s="683"/>
      <c r="DC46" s="778"/>
      <c r="DD46" s="686">
        <v>206607</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362</v>
      </c>
      <c r="CG47" s="675"/>
      <c r="CH47" s="675"/>
      <c r="CI47" s="675"/>
      <c r="CJ47" s="675"/>
      <c r="CK47" s="675"/>
      <c r="CL47" s="675"/>
      <c r="CM47" s="675"/>
      <c r="CN47" s="675"/>
      <c r="CO47" s="675"/>
      <c r="CP47" s="675"/>
      <c r="CQ47" s="676"/>
      <c r="CR47" s="677" t="s">
        <v>230</v>
      </c>
      <c r="CS47" s="713"/>
      <c r="CT47" s="713"/>
      <c r="CU47" s="713"/>
      <c r="CV47" s="713"/>
      <c r="CW47" s="713"/>
      <c r="CX47" s="713"/>
      <c r="CY47" s="714"/>
      <c r="CZ47" s="682" t="s">
        <v>230</v>
      </c>
      <c r="DA47" s="711"/>
      <c r="DB47" s="711"/>
      <c r="DC47" s="715"/>
      <c r="DD47" s="686" t="s">
        <v>173</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363</v>
      </c>
      <c r="CG48" s="675"/>
      <c r="CH48" s="675"/>
      <c r="CI48" s="675"/>
      <c r="CJ48" s="675"/>
      <c r="CK48" s="675"/>
      <c r="CL48" s="675"/>
      <c r="CM48" s="675"/>
      <c r="CN48" s="675"/>
      <c r="CO48" s="675"/>
      <c r="CP48" s="675"/>
      <c r="CQ48" s="676"/>
      <c r="CR48" s="677" t="s">
        <v>173</v>
      </c>
      <c r="CS48" s="678"/>
      <c r="CT48" s="678"/>
      <c r="CU48" s="678"/>
      <c r="CV48" s="678"/>
      <c r="CW48" s="678"/>
      <c r="CX48" s="678"/>
      <c r="CY48" s="679"/>
      <c r="CZ48" s="682" t="s">
        <v>230</v>
      </c>
      <c r="DA48" s="683"/>
      <c r="DB48" s="683"/>
      <c r="DC48" s="778"/>
      <c r="DD48" s="686" t="s">
        <v>230</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364</v>
      </c>
      <c r="CE49" s="723"/>
      <c r="CF49" s="723"/>
      <c r="CG49" s="723"/>
      <c r="CH49" s="723"/>
      <c r="CI49" s="723"/>
      <c r="CJ49" s="723"/>
      <c r="CK49" s="723"/>
      <c r="CL49" s="723"/>
      <c r="CM49" s="723"/>
      <c r="CN49" s="723"/>
      <c r="CO49" s="723"/>
      <c r="CP49" s="723"/>
      <c r="CQ49" s="724"/>
      <c r="CR49" s="757">
        <v>3261177</v>
      </c>
      <c r="CS49" s="747"/>
      <c r="CT49" s="747"/>
      <c r="CU49" s="747"/>
      <c r="CV49" s="747"/>
      <c r="CW49" s="747"/>
      <c r="CX49" s="747"/>
      <c r="CY49" s="779"/>
      <c r="CZ49" s="762">
        <v>100</v>
      </c>
      <c r="DA49" s="780"/>
      <c r="DB49" s="780"/>
      <c r="DC49" s="781"/>
      <c r="DD49" s="782">
        <v>2539422</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YI8XyP9y+guACvLnzfNzYbLjN2PBMAGY2zczqVatzIkKdegEhSWJzBy4guwx1BtVE+fxQJ8PfivVX7J8auAuNQ==" saltValue="pQtD8mYQCpYMCGxaZ3BX8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F14" sqref="BF14"/>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366</v>
      </c>
      <c r="DK2" s="825"/>
      <c r="DL2" s="825"/>
      <c r="DM2" s="825"/>
      <c r="DN2" s="825"/>
      <c r="DO2" s="826"/>
      <c r="DP2" s="247"/>
      <c r="DQ2" s="824" t="s">
        <v>367</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368</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370</v>
      </c>
      <c r="B5" s="819"/>
      <c r="C5" s="819"/>
      <c r="D5" s="819"/>
      <c r="E5" s="819"/>
      <c r="F5" s="819"/>
      <c r="G5" s="819"/>
      <c r="H5" s="819"/>
      <c r="I5" s="819"/>
      <c r="J5" s="819"/>
      <c r="K5" s="819"/>
      <c r="L5" s="819"/>
      <c r="M5" s="819"/>
      <c r="N5" s="819"/>
      <c r="O5" s="819"/>
      <c r="P5" s="820"/>
      <c r="Q5" s="795" t="s">
        <v>371</v>
      </c>
      <c r="R5" s="796"/>
      <c r="S5" s="796"/>
      <c r="T5" s="796"/>
      <c r="U5" s="797"/>
      <c r="V5" s="795" t="s">
        <v>372</v>
      </c>
      <c r="W5" s="796"/>
      <c r="X5" s="796"/>
      <c r="Y5" s="796"/>
      <c r="Z5" s="797"/>
      <c r="AA5" s="795" t="s">
        <v>373</v>
      </c>
      <c r="AB5" s="796"/>
      <c r="AC5" s="796"/>
      <c r="AD5" s="796"/>
      <c r="AE5" s="796"/>
      <c r="AF5" s="828" t="s">
        <v>374</v>
      </c>
      <c r="AG5" s="796"/>
      <c r="AH5" s="796"/>
      <c r="AI5" s="796"/>
      <c r="AJ5" s="807"/>
      <c r="AK5" s="796" t="s">
        <v>375</v>
      </c>
      <c r="AL5" s="796"/>
      <c r="AM5" s="796"/>
      <c r="AN5" s="796"/>
      <c r="AO5" s="797"/>
      <c r="AP5" s="795" t="s">
        <v>376</v>
      </c>
      <c r="AQ5" s="796"/>
      <c r="AR5" s="796"/>
      <c r="AS5" s="796"/>
      <c r="AT5" s="797"/>
      <c r="AU5" s="795" t="s">
        <v>377</v>
      </c>
      <c r="AV5" s="796"/>
      <c r="AW5" s="796"/>
      <c r="AX5" s="796"/>
      <c r="AY5" s="807"/>
      <c r="AZ5" s="254"/>
      <c r="BA5" s="254"/>
      <c r="BB5" s="254"/>
      <c r="BC5" s="254"/>
      <c r="BD5" s="254"/>
      <c r="BE5" s="255"/>
      <c r="BF5" s="255"/>
      <c r="BG5" s="255"/>
      <c r="BH5" s="255"/>
      <c r="BI5" s="255"/>
      <c r="BJ5" s="255"/>
      <c r="BK5" s="255"/>
      <c r="BL5" s="255"/>
      <c r="BM5" s="255"/>
      <c r="BN5" s="255"/>
      <c r="BO5" s="255"/>
      <c r="BP5" s="255"/>
      <c r="BQ5" s="818" t="s">
        <v>378</v>
      </c>
      <c r="BR5" s="819"/>
      <c r="BS5" s="819"/>
      <c r="BT5" s="819"/>
      <c r="BU5" s="819"/>
      <c r="BV5" s="819"/>
      <c r="BW5" s="819"/>
      <c r="BX5" s="819"/>
      <c r="BY5" s="819"/>
      <c r="BZ5" s="819"/>
      <c r="CA5" s="819"/>
      <c r="CB5" s="819"/>
      <c r="CC5" s="819"/>
      <c r="CD5" s="819"/>
      <c r="CE5" s="819"/>
      <c r="CF5" s="819"/>
      <c r="CG5" s="820"/>
      <c r="CH5" s="795" t="s">
        <v>379</v>
      </c>
      <c r="CI5" s="796"/>
      <c r="CJ5" s="796"/>
      <c r="CK5" s="796"/>
      <c r="CL5" s="797"/>
      <c r="CM5" s="795" t="s">
        <v>380</v>
      </c>
      <c r="CN5" s="796"/>
      <c r="CO5" s="796"/>
      <c r="CP5" s="796"/>
      <c r="CQ5" s="797"/>
      <c r="CR5" s="795" t="s">
        <v>381</v>
      </c>
      <c r="CS5" s="796"/>
      <c r="CT5" s="796"/>
      <c r="CU5" s="796"/>
      <c r="CV5" s="797"/>
      <c r="CW5" s="795" t="s">
        <v>382</v>
      </c>
      <c r="CX5" s="796"/>
      <c r="CY5" s="796"/>
      <c r="CZ5" s="796"/>
      <c r="DA5" s="797"/>
      <c r="DB5" s="795" t="s">
        <v>383</v>
      </c>
      <c r="DC5" s="796"/>
      <c r="DD5" s="796"/>
      <c r="DE5" s="796"/>
      <c r="DF5" s="797"/>
      <c r="DG5" s="801" t="s">
        <v>384</v>
      </c>
      <c r="DH5" s="802"/>
      <c r="DI5" s="802"/>
      <c r="DJ5" s="802"/>
      <c r="DK5" s="803"/>
      <c r="DL5" s="801" t="s">
        <v>385</v>
      </c>
      <c r="DM5" s="802"/>
      <c r="DN5" s="802"/>
      <c r="DO5" s="802"/>
      <c r="DP5" s="803"/>
      <c r="DQ5" s="795" t="s">
        <v>386</v>
      </c>
      <c r="DR5" s="796"/>
      <c r="DS5" s="796"/>
      <c r="DT5" s="796"/>
      <c r="DU5" s="797"/>
      <c r="DV5" s="795" t="s">
        <v>377</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387</v>
      </c>
      <c r="C7" s="810"/>
      <c r="D7" s="810"/>
      <c r="E7" s="810"/>
      <c r="F7" s="810"/>
      <c r="G7" s="810"/>
      <c r="H7" s="810"/>
      <c r="I7" s="810"/>
      <c r="J7" s="810"/>
      <c r="K7" s="810"/>
      <c r="L7" s="810"/>
      <c r="M7" s="810"/>
      <c r="N7" s="810"/>
      <c r="O7" s="810"/>
      <c r="P7" s="811"/>
      <c r="Q7" s="812">
        <v>3433</v>
      </c>
      <c r="R7" s="813"/>
      <c r="S7" s="813"/>
      <c r="T7" s="813"/>
      <c r="U7" s="813"/>
      <c r="V7" s="813">
        <v>3261</v>
      </c>
      <c r="W7" s="813"/>
      <c r="X7" s="813"/>
      <c r="Y7" s="813"/>
      <c r="Z7" s="813"/>
      <c r="AA7" s="813">
        <v>172</v>
      </c>
      <c r="AB7" s="813"/>
      <c r="AC7" s="813"/>
      <c r="AD7" s="813"/>
      <c r="AE7" s="814"/>
      <c r="AF7" s="815">
        <v>94</v>
      </c>
      <c r="AG7" s="816"/>
      <c r="AH7" s="816"/>
      <c r="AI7" s="816"/>
      <c r="AJ7" s="817"/>
      <c r="AK7" s="852">
        <v>236</v>
      </c>
      <c r="AL7" s="853"/>
      <c r="AM7" s="853"/>
      <c r="AN7" s="853"/>
      <c r="AO7" s="853"/>
      <c r="AP7" s="853">
        <v>2702</v>
      </c>
      <c r="AQ7" s="853"/>
      <c r="AR7" s="853"/>
      <c r="AS7" s="853"/>
      <c r="AT7" s="853"/>
      <c r="AU7" s="854" t="s">
        <v>574</v>
      </c>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c r="BT7" s="857"/>
      <c r="BU7" s="857"/>
      <c r="BV7" s="857"/>
      <c r="BW7" s="857"/>
      <c r="BX7" s="857"/>
      <c r="BY7" s="857"/>
      <c r="BZ7" s="857"/>
      <c r="CA7" s="857"/>
      <c r="CB7" s="857"/>
      <c r="CC7" s="857"/>
      <c r="CD7" s="857"/>
      <c r="CE7" s="857"/>
      <c r="CF7" s="857"/>
      <c r="CG7" s="858"/>
      <c r="CH7" s="849"/>
      <c r="CI7" s="850"/>
      <c r="CJ7" s="850"/>
      <c r="CK7" s="850"/>
      <c r="CL7" s="851"/>
      <c r="CM7" s="849"/>
      <c r="CN7" s="850"/>
      <c r="CO7" s="850"/>
      <c r="CP7" s="850"/>
      <c r="CQ7" s="851"/>
      <c r="CR7" s="849"/>
      <c r="CS7" s="850"/>
      <c r="CT7" s="850"/>
      <c r="CU7" s="850"/>
      <c r="CV7" s="851"/>
      <c r="CW7" s="849"/>
      <c r="CX7" s="850"/>
      <c r="CY7" s="850"/>
      <c r="CZ7" s="850"/>
      <c r="DA7" s="851"/>
      <c r="DB7" s="849"/>
      <c r="DC7" s="850"/>
      <c r="DD7" s="850"/>
      <c r="DE7" s="850"/>
      <c r="DF7" s="851"/>
      <c r="DG7" s="849"/>
      <c r="DH7" s="850"/>
      <c r="DI7" s="850"/>
      <c r="DJ7" s="850"/>
      <c r="DK7" s="851"/>
      <c r="DL7" s="849"/>
      <c r="DM7" s="850"/>
      <c r="DN7" s="850"/>
      <c r="DO7" s="850"/>
      <c r="DP7" s="851"/>
      <c r="DQ7" s="849"/>
      <c r="DR7" s="850"/>
      <c r="DS7" s="850"/>
      <c r="DT7" s="850"/>
      <c r="DU7" s="851"/>
      <c r="DV7" s="830"/>
      <c r="DW7" s="831"/>
      <c r="DX7" s="831"/>
      <c r="DY7" s="831"/>
      <c r="DZ7" s="832"/>
      <c r="EA7" s="252"/>
    </row>
    <row r="8" spans="1:131" s="253" customFormat="1" ht="26.25" customHeight="1" x14ac:dyDescent="0.15">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15">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388</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389</v>
      </c>
      <c r="B23" s="868" t="s">
        <v>390</v>
      </c>
      <c r="C23" s="869"/>
      <c r="D23" s="869"/>
      <c r="E23" s="869"/>
      <c r="F23" s="869"/>
      <c r="G23" s="869"/>
      <c r="H23" s="869"/>
      <c r="I23" s="869"/>
      <c r="J23" s="869"/>
      <c r="K23" s="869"/>
      <c r="L23" s="869"/>
      <c r="M23" s="869"/>
      <c r="N23" s="869"/>
      <c r="O23" s="869"/>
      <c r="P23" s="870"/>
      <c r="Q23" s="871">
        <v>3433</v>
      </c>
      <c r="R23" s="872"/>
      <c r="S23" s="872"/>
      <c r="T23" s="872"/>
      <c r="U23" s="872"/>
      <c r="V23" s="872">
        <v>3261</v>
      </c>
      <c r="W23" s="872"/>
      <c r="X23" s="872"/>
      <c r="Y23" s="872"/>
      <c r="Z23" s="872"/>
      <c r="AA23" s="872">
        <v>172</v>
      </c>
      <c r="AB23" s="872"/>
      <c r="AC23" s="872"/>
      <c r="AD23" s="872"/>
      <c r="AE23" s="873"/>
      <c r="AF23" s="874">
        <v>94</v>
      </c>
      <c r="AG23" s="872"/>
      <c r="AH23" s="872"/>
      <c r="AI23" s="872"/>
      <c r="AJ23" s="875"/>
      <c r="AK23" s="876"/>
      <c r="AL23" s="877"/>
      <c r="AM23" s="877"/>
      <c r="AN23" s="877"/>
      <c r="AO23" s="877"/>
      <c r="AP23" s="872">
        <v>2702</v>
      </c>
      <c r="AQ23" s="872"/>
      <c r="AR23" s="872"/>
      <c r="AS23" s="872"/>
      <c r="AT23" s="872"/>
      <c r="AU23" s="878"/>
      <c r="AV23" s="878"/>
      <c r="AW23" s="878"/>
      <c r="AX23" s="878"/>
      <c r="AY23" s="879"/>
      <c r="AZ23" s="887" t="s">
        <v>173</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391</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392</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370</v>
      </c>
      <c r="B26" s="819"/>
      <c r="C26" s="819"/>
      <c r="D26" s="819"/>
      <c r="E26" s="819"/>
      <c r="F26" s="819"/>
      <c r="G26" s="819"/>
      <c r="H26" s="819"/>
      <c r="I26" s="819"/>
      <c r="J26" s="819"/>
      <c r="K26" s="819"/>
      <c r="L26" s="819"/>
      <c r="M26" s="819"/>
      <c r="N26" s="819"/>
      <c r="O26" s="819"/>
      <c r="P26" s="820"/>
      <c r="Q26" s="795" t="s">
        <v>393</v>
      </c>
      <c r="R26" s="796"/>
      <c r="S26" s="796"/>
      <c r="T26" s="796"/>
      <c r="U26" s="797"/>
      <c r="V26" s="795" t="s">
        <v>394</v>
      </c>
      <c r="W26" s="796"/>
      <c r="X26" s="796"/>
      <c r="Y26" s="796"/>
      <c r="Z26" s="797"/>
      <c r="AA26" s="795" t="s">
        <v>395</v>
      </c>
      <c r="AB26" s="796"/>
      <c r="AC26" s="796"/>
      <c r="AD26" s="796"/>
      <c r="AE26" s="796"/>
      <c r="AF26" s="890" t="s">
        <v>396</v>
      </c>
      <c r="AG26" s="891"/>
      <c r="AH26" s="891"/>
      <c r="AI26" s="891"/>
      <c r="AJ26" s="892"/>
      <c r="AK26" s="796" t="s">
        <v>397</v>
      </c>
      <c r="AL26" s="796"/>
      <c r="AM26" s="796"/>
      <c r="AN26" s="796"/>
      <c r="AO26" s="797"/>
      <c r="AP26" s="795" t="s">
        <v>398</v>
      </c>
      <c r="AQ26" s="796"/>
      <c r="AR26" s="796"/>
      <c r="AS26" s="796"/>
      <c r="AT26" s="797"/>
      <c r="AU26" s="795" t="s">
        <v>399</v>
      </c>
      <c r="AV26" s="796"/>
      <c r="AW26" s="796"/>
      <c r="AX26" s="796"/>
      <c r="AY26" s="797"/>
      <c r="AZ26" s="795" t="s">
        <v>400</v>
      </c>
      <c r="BA26" s="796"/>
      <c r="BB26" s="796"/>
      <c r="BC26" s="796"/>
      <c r="BD26" s="797"/>
      <c r="BE26" s="795" t="s">
        <v>377</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401</v>
      </c>
      <c r="C28" s="810"/>
      <c r="D28" s="810"/>
      <c r="E28" s="810"/>
      <c r="F28" s="810"/>
      <c r="G28" s="810"/>
      <c r="H28" s="810"/>
      <c r="I28" s="810"/>
      <c r="J28" s="810"/>
      <c r="K28" s="810"/>
      <c r="L28" s="810"/>
      <c r="M28" s="810"/>
      <c r="N28" s="810"/>
      <c r="O28" s="810"/>
      <c r="P28" s="811"/>
      <c r="Q28" s="900">
        <v>965</v>
      </c>
      <c r="R28" s="901"/>
      <c r="S28" s="901"/>
      <c r="T28" s="901"/>
      <c r="U28" s="901"/>
      <c r="V28" s="901">
        <v>805</v>
      </c>
      <c r="W28" s="901"/>
      <c r="X28" s="901"/>
      <c r="Y28" s="901"/>
      <c r="Z28" s="901"/>
      <c r="AA28" s="901">
        <v>160</v>
      </c>
      <c r="AB28" s="901"/>
      <c r="AC28" s="901"/>
      <c r="AD28" s="901"/>
      <c r="AE28" s="902"/>
      <c r="AF28" s="903">
        <v>160</v>
      </c>
      <c r="AG28" s="901"/>
      <c r="AH28" s="901"/>
      <c r="AI28" s="901"/>
      <c r="AJ28" s="904"/>
      <c r="AK28" s="905">
        <v>70</v>
      </c>
      <c r="AL28" s="896"/>
      <c r="AM28" s="896"/>
      <c r="AN28" s="896"/>
      <c r="AO28" s="896"/>
      <c r="AP28" s="896">
        <v>0</v>
      </c>
      <c r="AQ28" s="896"/>
      <c r="AR28" s="896"/>
      <c r="AS28" s="896"/>
      <c r="AT28" s="896"/>
      <c r="AU28" s="896">
        <v>0</v>
      </c>
      <c r="AV28" s="896"/>
      <c r="AW28" s="896"/>
      <c r="AX28" s="896"/>
      <c r="AY28" s="896"/>
      <c r="AZ28" s="897" t="s">
        <v>575</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402</v>
      </c>
      <c r="C29" s="834"/>
      <c r="D29" s="834"/>
      <c r="E29" s="834"/>
      <c r="F29" s="834"/>
      <c r="G29" s="834"/>
      <c r="H29" s="834"/>
      <c r="I29" s="834"/>
      <c r="J29" s="834"/>
      <c r="K29" s="834"/>
      <c r="L29" s="834"/>
      <c r="M29" s="834"/>
      <c r="N29" s="834"/>
      <c r="O29" s="834"/>
      <c r="P29" s="835"/>
      <c r="Q29" s="836">
        <v>81</v>
      </c>
      <c r="R29" s="837"/>
      <c r="S29" s="837"/>
      <c r="T29" s="837"/>
      <c r="U29" s="837"/>
      <c r="V29" s="837">
        <v>79</v>
      </c>
      <c r="W29" s="837"/>
      <c r="X29" s="837"/>
      <c r="Y29" s="837"/>
      <c r="Z29" s="837"/>
      <c r="AA29" s="837">
        <v>2</v>
      </c>
      <c r="AB29" s="837"/>
      <c r="AC29" s="837"/>
      <c r="AD29" s="837"/>
      <c r="AE29" s="838"/>
      <c r="AF29" s="839">
        <v>2</v>
      </c>
      <c r="AG29" s="840"/>
      <c r="AH29" s="840"/>
      <c r="AI29" s="840"/>
      <c r="AJ29" s="841"/>
      <c r="AK29" s="908">
        <v>24</v>
      </c>
      <c r="AL29" s="909"/>
      <c r="AM29" s="909"/>
      <c r="AN29" s="909"/>
      <c r="AO29" s="909"/>
      <c r="AP29" s="909">
        <v>0</v>
      </c>
      <c r="AQ29" s="909"/>
      <c r="AR29" s="909"/>
      <c r="AS29" s="909"/>
      <c r="AT29" s="909"/>
      <c r="AU29" s="909">
        <v>0</v>
      </c>
      <c r="AV29" s="909"/>
      <c r="AW29" s="909"/>
      <c r="AX29" s="909"/>
      <c r="AY29" s="909"/>
      <c r="AZ29" s="910" t="s">
        <v>575</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403</v>
      </c>
      <c r="C30" s="834"/>
      <c r="D30" s="834"/>
      <c r="E30" s="834"/>
      <c r="F30" s="834"/>
      <c r="G30" s="834"/>
      <c r="H30" s="834"/>
      <c r="I30" s="834"/>
      <c r="J30" s="834"/>
      <c r="K30" s="834"/>
      <c r="L30" s="834"/>
      <c r="M30" s="834"/>
      <c r="N30" s="834"/>
      <c r="O30" s="834"/>
      <c r="P30" s="835"/>
      <c r="Q30" s="836">
        <v>595</v>
      </c>
      <c r="R30" s="837"/>
      <c r="S30" s="837"/>
      <c r="T30" s="837"/>
      <c r="U30" s="837"/>
      <c r="V30" s="837">
        <v>565</v>
      </c>
      <c r="W30" s="837"/>
      <c r="X30" s="837"/>
      <c r="Y30" s="837"/>
      <c r="Z30" s="837"/>
      <c r="AA30" s="837">
        <v>30</v>
      </c>
      <c r="AB30" s="837"/>
      <c r="AC30" s="837"/>
      <c r="AD30" s="837"/>
      <c r="AE30" s="838"/>
      <c r="AF30" s="839">
        <v>30</v>
      </c>
      <c r="AG30" s="840"/>
      <c r="AH30" s="840"/>
      <c r="AI30" s="840"/>
      <c r="AJ30" s="841"/>
      <c r="AK30" s="908">
        <v>109</v>
      </c>
      <c r="AL30" s="909"/>
      <c r="AM30" s="909"/>
      <c r="AN30" s="909"/>
      <c r="AO30" s="909"/>
      <c r="AP30" s="909">
        <v>0</v>
      </c>
      <c r="AQ30" s="909"/>
      <c r="AR30" s="909"/>
      <c r="AS30" s="909"/>
      <c r="AT30" s="909"/>
      <c r="AU30" s="909">
        <v>0</v>
      </c>
      <c r="AV30" s="909"/>
      <c r="AW30" s="909"/>
      <c r="AX30" s="909"/>
      <c r="AY30" s="909"/>
      <c r="AZ30" s="910" t="s">
        <v>575</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404</v>
      </c>
      <c r="C31" s="834"/>
      <c r="D31" s="834"/>
      <c r="E31" s="834"/>
      <c r="F31" s="834"/>
      <c r="G31" s="834"/>
      <c r="H31" s="834"/>
      <c r="I31" s="834"/>
      <c r="J31" s="834"/>
      <c r="K31" s="834"/>
      <c r="L31" s="834"/>
      <c r="M31" s="834"/>
      <c r="N31" s="834"/>
      <c r="O31" s="834"/>
      <c r="P31" s="835"/>
      <c r="Q31" s="836">
        <v>203</v>
      </c>
      <c r="R31" s="837"/>
      <c r="S31" s="837"/>
      <c r="T31" s="837"/>
      <c r="U31" s="837"/>
      <c r="V31" s="837">
        <v>177</v>
      </c>
      <c r="W31" s="837"/>
      <c r="X31" s="837"/>
      <c r="Y31" s="837"/>
      <c r="Z31" s="837"/>
      <c r="AA31" s="837">
        <v>26</v>
      </c>
      <c r="AB31" s="837"/>
      <c r="AC31" s="837"/>
      <c r="AD31" s="837"/>
      <c r="AE31" s="838"/>
      <c r="AF31" s="839">
        <v>580</v>
      </c>
      <c r="AG31" s="840"/>
      <c r="AH31" s="840"/>
      <c r="AI31" s="840"/>
      <c r="AJ31" s="841"/>
      <c r="AK31" s="908">
        <v>0</v>
      </c>
      <c r="AL31" s="909"/>
      <c r="AM31" s="909"/>
      <c r="AN31" s="909"/>
      <c r="AO31" s="909"/>
      <c r="AP31" s="909">
        <v>14</v>
      </c>
      <c r="AQ31" s="909"/>
      <c r="AR31" s="909"/>
      <c r="AS31" s="909"/>
      <c r="AT31" s="909"/>
      <c r="AU31" s="909">
        <v>0</v>
      </c>
      <c r="AV31" s="909"/>
      <c r="AW31" s="909"/>
      <c r="AX31" s="909"/>
      <c r="AY31" s="909"/>
      <c r="AZ31" s="910" t="s">
        <v>575</v>
      </c>
      <c r="BA31" s="910"/>
      <c r="BB31" s="910"/>
      <c r="BC31" s="910"/>
      <c r="BD31" s="910"/>
      <c r="BE31" s="906" t="s">
        <v>405</v>
      </c>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t="s">
        <v>565</v>
      </c>
      <c r="C32" s="834"/>
      <c r="D32" s="834"/>
      <c r="E32" s="834"/>
      <c r="F32" s="834"/>
      <c r="G32" s="834"/>
      <c r="H32" s="834"/>
      <c r="I32" s="834"/>
      <c r="J32" s="834"/>
      <c r="K32" s="834"/>
      <c r="L32" s="834"/>
      <c r="M32" s="834"/>
      <c r="N32" s="834"/>
      <c r="O32" s="834"/>
      <c r="P32" s="835"/>
      <c r="Q32" s="836">
        <v>203</v>
      </c>
      <c r="R32" s="837"/>
      <c r="S32" s="837"/>
      <c r="T32" s="837"/>
      <c r="U32" s="837"/>
      <c r="V32" s="837">
        <v>169</v>
      </c>
      <c r="W32" s="837"/>
      <c r="X32" s="837"/>
      <c r="Y32" s="837"/>
      <c r="Z32" s="837"/>
      <c r="AA32" s="837">
        <v>33</v>
      </c>
      <c r="AB32" s="837"/>
      <c r="AC32" s="837"/>
      <c r="AD32" s="837"/>
      <c r="AE32" s="838"/>
      <c r="AF32" s="839">
        <v>33</v>
      </c>
      <c r="AG32" s="840"/>
      <c r="AH32" s="840"/>
      <c r="AI32" s="840"/>
      <c r="AJ32" s="841"/>
      <c r="AK32" s="908">
        <v>78</v>
      </c>
      <c r="AL32" s="909"/>
      <c r="AM32" s="909"/>
      <c r="AN32" s="909"/>
      <c r="AO32" s="909"/>
      <c r="AP32" s="909">
        <v>722</v>
      </c>
      <c r="AQ32" s="909"/>
      <c r="AR32" s="909"/>
      <c r="AS32" s="909"/>
      <c r="AT32" s="909"/>
      <c r="AU32" s="909">
        <v>418</v>
      </c>
      <c r="AV32" s="909"/>
      <c r="AW32" s="909"/>
      <c r="AX32" s="909"/>
      <c r="AY32" s="909"/>
      <c r="AZ32" s="910" t="s">
        <v>575</v>
      </c>
      <c r="BA32" s="910"/>
      <c r="BB32" s="910"/>
      <c r="BC32" s="910"/>
      <c r="BD32" s="910"/>
      <c r="BE32" s="906" t="s">
        <v>406</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t="s">
        <v>563</v>
      </c>
      <c r="C33" s="834"/>
      <c r="D33" s="834"/>
      <c r="E33" s="834"/>
      <c r="F33" s="834"/>
      <c r="G33" s="834"/>
      <c r="H33" s="834"/>
      <c r="I33" s="834"/>
      <c r="J33" s="834"/>
      <c r="K33" s="834"/>
      <c r="L33" s="834"/>
      <c r="M33" s="834"/>
      <c r="N33" s="834"/>
      <c r="O33" s="834"/>
      <c r="P33" s="835"/>
      <c r="Q33" s="836">
        <v>64</v>
      </c>
      <c r="R33" s="837"/>
      <c r="S33" s="837"/>
      <c r="T33" s="837"/>
      <c r="U33" s="837"/>
      <c r="V33" s="837">
        <v>59</v>
      </c>
      <c r="W33" s="837"/>
      <c r="X33" s="837"/>
      <c r="Y33" s="837"/>
      <c r="Z33" s="837"/>
      <c r="AA33" s="837">
        <v>5</v>
      </c>
      <c r="AB33" s="837"/>
      <c r="AC33" s="837"/>
      <c r="AD33" s="837"/>
      <c r="AE33" s="838"/>
      <c r="AF33" s="839">
        <v>5</v>
      </c>
      <c r="AG33" s="840"/>
      <c r="AH33" s="840"/>
      <c r="AI33" s="840"/>
      <c r="AJ33" s="841"/>
      <c r="AK33" s="908">
        <v>19</v>
      </c>
      <c r="AL33" s="909"/>
      <c r="AM33" s="909"/>
      <c r="AN33" s="909"/>
      <c r="AO33" s="909"/>
      <c r="AP33" s="909">
        <v>127</v>
      </c>
      <c r="AQ33" s="909"/>
      <c r="AR33" s="909"/>
      <c r="AS33" s="909"/>
      <c r="AT33" s="909"/>
      <c r="AU33" s="909">
        <v>84</v>
      </c>
      <c r="AV33" s="909"/>
      <c r="AW33" s="909"/>
      <c r="AX33" s="909"/>
      <c r="AY33" s="909"/>
      <c r="AZ33" s="910" t="s">
        <v>575</v>
      </c>
      <c r="BA33" s="910"/>
      <c r="BB33" s="910"/>
      <c r="BC33" s="910"/>
      <c r="BD33" s="910"/>
      <c r="BE33" s="906" t="s">
        <v>407</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408</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389</v>
      </c>
      <c r="B63" s="868" t="s">
        <v>409</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810</v>
      </c>
      <c r="AG63" s="920"/>
      <c r="AH63" s="920"/>
      <c r="AI63" s="920"/>
      <c r="AJ63" s="921"/>
      <c r="AK63" s="922"/>
      <c r="AL63" s="917"/>
      <c r="AM63" s="917"/>
      <c r="AN63" s="917"/>
      <c r="AO63" s="917"/>
      <c r="AP63" s="920">
        <v>863</v>
      </c>
      <c r="AQ63" s="920"/>
      <c r="AR63" s="920"/>
      <c r="AS63" s="920"/>
      <c r="AT63" s="920"/>
      <c r="AU63" s="920">
        <v>502</v>
      </c>
      <c r="AV63" s="920"/>
      <c r="AW63" s="920"/>
      <c r="AX63" s="920"/>
      <c r="AY63" s="920"/>
      <c r="AZ63" s="924"/>
      <c r="BA63" s="924"/>
      <c r="BB63" s="924"/>
      <c r="BC63" s="924"/>
      <c r="BD63" s="924"/>
      <c r="BE63" s="925"/>
      <c r="BF63" s="925"/>
      <c r="BG63" s="925"/>
      <c r="BH63" s="925"/>
      <c r="BI63" s="926"/>
      <c r="BJ63" s="927" t="s">
        <v>173</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411</v>
      </c>
      <c r="B66" s="819"/>
      <c r="C66" s="819"/>
      <c r="D66" s="819"/>
      <c r="E66" s="819"/>
      <c r="F66" s="819"/>
      <c r="G66" s="819"/>
      <c r="H66" s="819"/>
      <c r="I66" s="819"/>
      <c r="J66" s="819"/>
      <c r="K66" s="819"/>
      <c r="L66" s="819"/>
      <c r="M66" s="819"/>
      <c r="N66" s="819"/>
      <c r="O66" s="819"/>
      <c r="P66" s="820"/>
      <c r="Q66" s="795" t="s">
        <v>412</v>
      </c>
      <c r="R66" s="796"/>
      <c r="S66" s="796"/>
      <c r="T66" s="796"/>
      <c r="U66" s="797"/>
      <c r="V66" s="795" t="s">
        <v>413</v>
      </c>
      <c r="W66" s="796"/>
      <c r="X66" s="796"/>
      <c r="Y66" s="796"/>
      <c r="Z66" s="797"/>
      <c r="AA66" s="795" t="s">
        <v>395</v>
      </c>
      <c r="AB66" s="796"/>
      <c r="AC66" s="796"/>
      <c r="AD66" s="796"/>
      <c r="AE66" s="797"/>
      <c r="AF66" s="930" t="s">
        <v>414</v>
      </c>
      <c r="AG66" s="891"/>
      <c r="AH66" s="891"/>
      <c r="AI66" s="891"/>
      <c r="AJ66" s="931"/>
      <c r="AK66" s="795" t="s">
        <v>415</v>
      </c>
      <c r="AL66" s="819"/>
      <c r="AM66" s="819"/>
      <c r="AN66" s="819"/>
      <c r="AO66" s="820"/>
      <c r="AP66" s="795" t="s">
        <v>416</v>
      </c>
      <c r="AQ66" s="796"/>
      <c r="AR66" s="796"/>
      <c r="AS66" s="796"/>
      <c r="AT66" s="797"/>
      <c r="AU66" s="795" t="s">
        <v>417</v>
      </c>
      <c r="AV66" s="796"/>
      <c r="AW66" s="796"/>
      <c r="AX66" s="796"/>
      <c r="AY66" s="797"/>
      <c r="AZ66" s="795" t="s">
        <v>377</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576</v>
      </c>
      <c r="C68" s="948"/>
      <c r="D68" s="948"/>
      <c r="E68" s="948"/>
      <c r="F68" s="948"/>
      <c r="G68" s="948"/>
      <c r="H68" s="948"/>
      <c r="I68" s="948"/>
      <c r="J68" s="948"/>
      <c r="K68" s="948"/>
      <c r="L68" s="948"/>
      <c r="M68" s="948"/>
      <c r="N68" s="948"/>
      <c r="O68" s="948"/>
      <c r="P68" s="949"/>
      <c r="Q68" s="950">
        <v>5372</v>
      </c>
      <c r="R68" s="951"/>
      <c r="S68" s="951"/>
      <c r="T68" s="951"/>
      <c r="U68" s="952"/>
      <c r="V68" s="944">
        <v>5270</v>
      </c>
      <c r="W68" s="944"/>
      <c r="X68" s="944"/>
      <c r="Y68" s="944"/>
      <c r="Z68" s="944"/>
      <c r="AA68" s="944">
        <v>101</v>
      </c>
      <c r="AB68" s="944"/>
      <c r="AC68" s="944"/>
      <c r="AD68" s="944"/>
      <c r="AE68" s="944"/>
      <c r="AF68" s="944">
        <v>98</v>
      </c>
      <c r="AG68" s="944"/>
      <c r="AH68" s="944"/>
      <c r="AI68" s="944"/>
      <c r="AJ68" s="944"/>
      <c r="AK68" s="944">
        <v>433</v>
      </c>
      <c r="AL68" s="944"/>
      <c r="AM68" s="944"/>
      <c r="AN68" s="944"/>
      <c r="AO68" s="944"/>
      <c r="AP68" s="944">
        <v>51</v>
      </c>
      <c r="AQ68" s="944"/>
      <c r="AR68" s="944"/>
      <c r="AS68" s="944"/>
      <c r="AT68" s="944"/>
      <c r="AU68" s="944">
        <v>2</v>
      </c>
      <c r="AV68" s="944"/>
      <c r="AW68" s="944"/>
      <c r="AX68" s="944"/>
      <c r="AY68" s="944"/>
      <c r="AZ68" s="945" t="s">
        <v>583</v>
      </c>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3" t="s">
        <v>577</v>
      </c>
      <c r="C69" s="954"/>
      <c r="D69" s="954"/>
      <c r="E69" s="954"/>
      <c r="F69" s="954"/>
      <c r="G69" s="954"/>
      <c r="H69" s="954"/>
      <c r="I69" s="954"/>
      <c r="J69" s="954"/>
      <c r="K69" s="954"/>
      <c r="L69" s="954"/>
      <c r="M69" s="954"/>
      <c r="N69" s="954"/>
      <c r="O69" s="954"/>
      <c r="P69" s="955"/>
      <c r="Q69" s="956">
        <v>67</v>
      </c>
      <c r="R69" s="957"/>
      <c r="S69" s="957"/>
      <c r="T69" s="957"/>
      <c r="U69" s="908"/>
      <c r="V69" s="909">
        <v>63</v>
      </c>
      <c r="W69" s="909"/>
      <c r="X69" s="909"/>
      <c r="Y69" s="909"/>
      <c r="Z69" s="909"/>
      <c r="AA69" s="909">
        <v>4</v>
      </c>
      <c r="AB69" s="909"/>
      <c r="AC69" s="909"/>
      <c r="AD69" s="909"/>
      <c r="AE69" s="909"/>
      <c r="AF69" s="909">
        <v>4</v>
      </c>
      <c r="AG69" s="909"/>
      <c r="AH69" s="909"/>
      <c r="AI69" s="909"/>
      <c r="AJ69" s="909"/>
      <c r="AK69" s="909" t="s">
        <v>582</v>
      </c>
      <c r="AL69" s="909"/>
      <c r="AM69" s="909"/>
      <c r="AN69" s="909"/>
      <c r="AO69" s="909"/>
      <c r="AP69" s="909" t="s">
        <v>575</v>
      </c>
      <c r="AQ69" s="909"/>
      <c r="AR69" s="909"/>
      <c r="AS69" s="909"/>
      <c r="AT69" s="909"/>
      <c r="AU69" s="909" t="s">
        <v>575</v>
      </c>
      <c r="AV69" s="909"/>
      <c r="AW69" s="909"/>
      <c r="AX69" s="909"/>
      <c r="AY69" s="909"/>
      <c r="AZ69" s="958"/>
      <c r="BA69" s="958"/>
      <c r="BB69" s="958"/>
      <c r="BC69" s="958"/>
      <c r="BD69" s="959"/>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3" t="s">
        <v>578</v>
      </c>
      <c r="C70" s="954"/>
      <c r="D70" s="954"/>
      <c r="E70" s="954"/>
      <c r="F70" s="954"/>
      <c r="G70" s="954"/>
      <c r="H70" s="954"/>
      <c r="I70" s="954"/>
      <c r="J70" s="954"/>
      <c r="K70" s="954"/>
      <c r="L70" s="954"/>
      <c r="M70" s="954"/>
      <c r="N70" s="954"/>
      <c r="O70" s="954"/>
      <c r="P70" s="955"/>
      <c r="Q70" s="956">
        <v>7030</v>
      </c>
      <c r="R70" s="957"/>
      <c r="S70" s="957"/>
      <c r="T70" s="957"/>
      <c r="U70" s="908"/>
      <c r="V70" s="909">
        <v>6979</v>
      </c>
      <c r="W70" s="909"/>
      <c r="X70" s="909"/>
      <c r="Y70" s="909"/>
      <c r="Z70" s="909"/>
      <c r="AA70" s="909">
        <v>51</v>
      </c>
      <c r="AB70" s="909"/>
      <c r="AC70" s="909"/>
      <c r="AD70" s="909"/>
      <c r="AE70" s="909"/>
      <c r="AF70" s="909">
        <v>51</v>
      </c>
      <c r="AG70" s="909"/>
      <c r="AH70" s="909"/>
      <c r="AI70" s="909"/>
      <c r="AJ70" s="909"/>
      <c r="AK70" s="909" t="s">
        <v>575</v>
      </c>
      <c r="AL70" s="909"/>
      <c r="AM70" s="909"/>
      <c r="AN70" s="909"/>
      <c r="AO70" s="909"/>
      <c r="AP70" s="909" t="s">
        <v>575</v>
      </c>
      <c r="AQ70" s="909"/>
      <c r="AR70" s="909"/>
      <c r="AS70" s="909"/>
      <c r="AT70" s="909"/>
      <c r="AU70" s="909" t="s">
        <v>575</v>
      </c>
      <c r="AV70" s="909"/>
      <c r="AW70" s="909"/>
      <c r="AX70" s="909"/>
      <c r="AY70" s="909"/>
      <c r="AZ70" s="958"/>
      <c r="BA70" s="958"/>
      <c r="BB70" s="958"/>
      <c r="BC70" s="958"/>
      <c r="BD70" s="959"/>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3" t="s">
        <v>579</v>
      </c>
      <c r="C71" s="954"/>
      <c r="D71" s="954"/>
      <c r="E71" s="954"/>
      <c r="F71" s="954"/>
      <c r="G71" s="954"/>
      <c r="H71" s="954"/>
      <c r="I71" s="954"/>
      <c r="J71" s="954"/>
      <c r="K71" s="954"/>
      <c r="L71" s="954"/>
      <c r="M71" s="954"/>
      <c r="N71" s="954"/>
      <c r="O71" s="954"/>
      <c r="P71" s="955"/>
      <c r="Q71" s="956">
        <v>2981</v>
      </c>
      <c r="R71" s="957"/>
      <c r="S71" s="957"/>
      <c r="T71" s="957"/>
      <c r="U71" s="908"/>
      <c r="V71" s="909">
        <v>2845</v>
      </c>
      <c r="W71" s="909"/>
      <c r="X71" s="909"/>
      <c r="Y71" s="909"/>
      <c r="Z71" s="909"/>
      <c r="AA71" s="909">
        <v>136</v>
      </c>
      <c r="AB71" s="909"/>
      <c r="AC71" s="909"/>
      <c r="AD71" s="909"/>
      <c r="AE71" s="909"/>
      <c r="AF71" s="909">
        <v>136</v>
      </c>
      <c r="AG71" s="909"/>
      <c r="AH71" s="909"/>
      <c r="AI71" s="909"/>
      <c r="AJ71" s="909"/>
      <c r="AK71" s="909">
        <v>100</v>
      </c>
      <c r="AL71" s="909"/>
      <c r="AM71" s="909"/>
      <c r="AN71" s="909"/>
      <c r="AO71" s="909"/>
      <c r="AP71" s="909">
        <v>640</v>
      </c>
      <c r="AQ71" s="909"/>
      <c r="AR71" s="909"/>
      <c r="AS71" s="909"/>
      <c r="AT71" s="909"/>
      <c r="AU71" s="909">
        <v>108</v>
      </c>
      <c r="AV71" s="909"/>
      <c r="AW71" s="909"/>
      <c r="AX71" s="909"/>
      <c r="AY71" s="909"/>
      <c r="AZ71" s="958" t="s">
        <v>584</v>
      </c>
      <c r="BA71" s="958"/>
      <c r="BB71" s="958"/>
      <c r="BC71" s="958"/>
      <c r="BD71" s="959"/>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3" t="s">
        <v>580</v>
      </c>
      <c r="C72" s="954"/>
      <c r="D72" s="954"/>
      <c r="E72" s="954"/>
      <c r="F72" s="954"/>
      <c r="G72" s="954"/>
      <c r="H72" s="954"/>
      <c r="I72" s="954"/>
      <c r="J72" s="954"/>
      <c r="K72" s="954"/>
      <c r="L72" s="954"/>
      <c r="M72" s="954"/>
      <c r="N72" s="954"/>
      <c r="O72" s="954"/>
      <c r="P72" s="955"/>
      <c r="Q72" s="956">
        <v>455</v>
      </c>
      <c r="R72" s="957"/>
      <c r="S72" s="957"/>
      <c r="T72" s="957"/>
      <c r="U72" s="908"/>
      <c r="V72" s="909">
        <v>454</v>
      </c>
      <c r="W72" s="909"/>
      <c r="X72" s="909"/>
      <c r="Y72" s="909"/>
      <c r="Z72" s="909"/>
      <c r="AA72" s="909">
        <v>1</v>
      </c>
      <c r="AB72" s="909"/>
      <c r="AC72" s="909"/>
      <c r="AD72" s="909"/>
      <c r="AE72" s="909"/>
      <c r="AF72" s="909">
        <v>596</v>
      </c>
      <c r="AG72" s="909"/>
      <c r="AH72" s="909"/>
      <c r="AI72" s="909"/>
      <c r="AJ72" s="909"/>
      <c r="AK72" s="909" t="s">
        <v>575</v>
      </c>
      <c r="AL72" s="909"/>
      <c r="AM72" s="909"/>
      <c r="AN72" s="909"/>
      <c r="AO72" s="909"/>
      <c r="AP72" s="909" t="s">
        <v>575</v>
      </c>
      <c r="AQ72" s="909"/>
      <c r="AR72" s="909"/>
      <c r="AS72" s="909"/>
      <c r="AT72" s="909"/>
      <c r="AU72" s="909" t="s">
        <v>575</v>
      </c>
      <c r="AV72" s="909"/>
      <c r="AW72" s="909"/>
      <c r="AX72" s="909"/>
      <c r="AY72" s="909"/>
      <c r="AZ72" s="958" t="s">
        <v>585</v>
      </c>
      <c r="BA72" s="958"/>
      <c r="BB72" s="958"/>
      <c r="BC72" s="958"/>
      <c r="BD72" s="959"/>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3" t="s">
        <v>581</v>
      </c>
      <c r="C73" s="954"/>
      <c r="D73" s="954"/>
      <c r="E73" s="954"/>
      <c r="F73" s="954"/>
      <c r="G73" s="954"/>
      <c r="H73" s="954"/>
      <c r="I73" s="954"/>
      <c r="J73" s="954"/>
      <c r="K73" s="954"/>
      <c r="L73" s="954"/>
      <c r="M73" s="954"/>
      <c r="N73" s="954"/>
      <c r="O73" s="954"/>
      <c r="P73" s="955"/>
      <c r="Q73" s="956">
        <v>254</v>
      </c>
      <c r="R73" s="957"/>
      <c r="S73" s="957"/>
      <c r="T73" s="957"/>
      <c r="U73" s="908"/>
      <c r="V73" s="960">
        <v>245</v>
      </c>
      <c r="W73" s="957"/>
      <c r="X73" s="957"/>
      <c r="Y73" s="957"/>
      <c r="Z73" s="908"/>
      <c r="AA73" s="960">
        <v>10</v>
      </c>
      <c r="AB73" s="957"/>
      <c r="AC73" s="957"/>
      <c r="AD73" s="957"/>
      <c r="AE73" s="908"/>
      <c r="AF73" s="960">
        <v>10</v>
      </c>
      <c r="AG73" s="957"/>
      <c r="AH73" s="957"/>
      <c r="AI73" s="957"/>
      <c r="AJ73" s="908"/>
      <c r="AK73" s="960" t="s">
        <v>575</v>
      </c>
      <c r="AL73" s="957"/>
      <c r="AM73" s="957"/>
      <c r="AN73" s="957"/>
      <c r="AO73" s="908"/>
      <c r="AP73" s="960" t="s">
        <v>575</v>
      </c>
      <c r="AQ73" s="957"/>
      <c r="AR73" s="957"/>
      <c r="AS73" s="957"/>
      <c r="AT73" s="908"/>
      <c r="AU73" s="960" t="s">
        <v>575</v>
      </c>
      <c r="AV73" s="957"/>
      <c r="AW73" s="957"/>
      <c r="AX73" s="957"/>
      <c r="AY73" s="908"/>
      <c r="AZ73" s="961"/>
      <c r="BA73" s="962"/>
      <c r="BB73" s="962"/>
      <c r="BC73" s="962"/>
      <c r="BD73" s="963"/>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3" t="s">
        <v>587</v>
      </c>
      <c r="C74" s="954"/>
      <c r="D74" s="954"/>
      <c r="E74" s="954"/>
      <c r="F74" s="954"/>
      <c r="G74" s="954"/>
      <c r="H74" s="954"/>
      <c r="I74" s="954"/>
      <c r="J74" s="954"/>
      <c r="K74" s="954"/>
      <c r="L74" s="954"/>
      <c r="M74" s="954"/>
      <c r="N74" s="954"/>
      <c r="O74" s="954"/>
      <c r="P74" s="955"/>
      <c r="Q74" s="956">
        <v>257193</v>
      </c>
      <c r="R74" s="957"/>
      <c r="S74" s="957"/>
      <c r="T74" s="957"/>
      <c r="U74" s="908"/>
      <c r="V74" s="960">
        <v>247302</v>
      </c>
      <c r="W74" s="957"/>
      <c r="X74" s="957"/>
      <c r="Y74" s="957"/>
      <c r="Z74" s="908"/>
      <c r="AA74" s="960">
        <v>9891</v>
      </c>
      <c r="AB74" s="957"/>
      <c r="AC74" s="957"/>
      <c r="AD74" s="957"/>
      <c r="AE74" s="908"/>
      <c r="AF74" s="960">
        <v>9891</v>
      </c>
      <c r="AG74" s="957"/>
      <c r="AH74" s="957"/>
      <c r="AI74" s="957"/>
      <c r="AJ74" s="908"/>
      <c r="AK74" s="960" t="s">
        <v>509</v>
      </c>
      <c r="AL74" s="957"/>
      <c r="AM74" s="957"/>
      <c r="AN74" s="957"/>
      <c r="AO74" s="908"/>
      <c r="AP74" s="960" t="s">
        <v>509</v>
      </c>
      <c r="AQ74" s="957"/>
      <c r="AR74" s="957"/>
      <c r="AS74" s="957"/>
      <c r="AT74" s="908"/>
      <c r="AU74" s="960" t="s">
        <v>509</v>
      </c>
      <c r="AV74" s="957"/>
      <c r="AW74" s="957"/>
      <c r="AX74" s="957"/>
      <c r="AY74" s="908"/>
      <c r="AZ74" s="961"/>
      <c r="BA74" s="962"/>
      <c r="BB74" s="962"/>
      <c r="BC74" s="962"/>
      <c r="BD74" s="963"/>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3" t="s">
        <v>588</v>
      </c>
      <c r="C75" s="954"/>
      <c r="D75" s="954"/>
      <c r="E75" s="954"/>
      <c r="F75" s="954"/>
      <c r="G75" s="954"/>
      <c r="H75" s="954"/>
      <c r="I75" s="954"/>
      <c r="J75" s="954"/>
      <c r="K75" s="954"/>
      <c r="L75" s="954"/>
      <c r="M75" s="954"/>
      <c r="N75" s="954"/>
      <c r="O75" s="954"/>
      <c r="P75" s="955"/>
      <c r="Q75" s="956">
        <v>43</v>
      </c>
      <c r="R75" s="957"/>
      <c r="S75" s="957"/>
      <c r="T75" s="957"/>
      <c r="U75" s="908"/>
      <c r="V75" s="960">
        <v>37</v>
      </c>
      <c r="W75" s="957"/>
      <c r="X75" s="957"/>
      <c r="Y75" s="957"/>
      <c r="Z75" s="908"/>
      <c r="AA75" s="960">
        <v>6</v>
      </c>
      <c r="AB75" s="957"/>
      <c r="AC75" s="957"/>
      <c r="AD75" s="957"/>
      <c r="AE75" s="908"/>
      <c r="AF75" s="960">
        <v>6</v>
      </c>
      <c r="AG75" s="957"/>
      <c r="AH75" s="957"/>
      <c r="AI75" s="957"/>
      <c r="AJ75" s="908"/>
      <c r="AK75" s="960" t="s">
        <v>509</v>
      </c>
      <c r="AL75" s="957"/>
      <c r="AM75" s="957"/>
      <c r="AN75" s="957"/>
      <c r="AO75" s="908"/>
      <c r="AP75" s="960" t="s">
        <v>509</v>
      </c>
      <c r="AQ75" s="957"/>
      <c r="AR75" s="957"/>
      <c r="AS75" s="957"/>
      <c r="AT75" s="908"/>
      <c r="AU75" s="960" t="s">
        <v>509</v>
      </c>
      <c r="AV75" s="957"/>
      <c r="AW75" s="957"/>
      <c r="AX75" s="957"/>
      <c r="AY75" s="908"/>
      <c r="AZ75" s="961" t="s">
        <v>586</v>
      </c>
      <c r="BA75" s="962"/>
      <c r="BB75" s="962"/>
      <c r="BC75" s="962"/>
      <c r="BD75" s="963"/>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3"/>
      <c r="C76" s="954"/>
      <c r="D76" s="954"/>
      <c r="E76" s="954"/>
      <c r="F76" s="954"/>
      <c r="G76" s="954"/>
      <c r="H76" s="954"/>
      <c r="I76" s="954"/>
      <c r="J76" s="954"/>
      <c r="K76" s="954"/>
      <c r="L76" s="954"/>
      <c r="M76" s="954"/>
      <c r="N76" s="954"/>
      <c r="O76" s="954"/>
      <c r="P76" s="955"/>
      <c r="Q76" s="956"/>
      <c r="R76" s="957"/>
      <c r="S76" s="957"/>
      <c r="T76" s="957"/>
      <c r="U76" s="908"/>
      <c r="V76" s="960"/>
      <c r="W76" s="957"/>
      <c r="X76" s="957"/>
      <c r="Y76" s="957"/>
      <c r="Z76" s="908"/>
      <c r="AA76" s="960"/>
      <c r="AB76" s="957"/>
      <c r="AC76" s="957"/>
      <c r="AD76" s="957"/>
      <c r="AE76" s="908"/>
      <c r="AF76" s="960"/>
      <c r="AG76" s="957"/>
      <c r="AH76" s="957"/>
      <c r="AI76" s="957"/>
      <c r="AJ76" s="908"/>
      <c r="AK76" s="960"/>
      <c r="AL76" s="957"/>
      <c r="AM76" s="957"/>
      <c r="AN76" s="957"/>
      <c r="AO76" s="908"/>
      <c r="AP76" s="960"/>
      <c r="AQ76" s="957"/>
      <c r="AR76" s="957"/>
      <c r="AS76" s="957"/>
      <c r="AT76" s="908"/>
      <c r="AU76" s="960"/>
      <c r="AV76" s="957"/>
      <c r="AW76" s="957"/>
      <c r="AX76" s="957"/>
      <c r="AY76" s="908"/>
      <c r="AZ76" s="958"/>
      <c r="BA76" s="958"/>
      <c r="BB76" s="958"/>
      <c r="BC76" s="958"/>
      <c r="BD76" s="959"/>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3"/>
      <c r="C77" s="954"/>
      <c r="D77" s="954"/>
      <c r="E77" s="954"/>
      <c r="F77" s="954"/>
      <c r="G77" s="954"/>
      <c r="H77" s="954"/>
      <c r="I77" s="954"/>
      <c r="J77" s="954"/>
      <c r="K77" s="954"/>
      <c r="L77" s="954"/>
      <c r="M77" s="954"/>
      <c r="N77" s="954"/>
      <c r="O77" s="954"/>
      <c r="P77" s="955"/>
      <c r="Q77" s="956"/>
      <c r="R77" s="957"/>
      <c r="S77" s="957"/>
      <c r="T77" s="957"/>
      <c r="U77" s="908"/>
      <c r="V77" s="960"/>
      <c r="W77" s="957"/>
      <c r="X77" s="957"/>
      <c r="Y77" s="957"/>
      <c r="Z77" s="908"/>
      <c r="AA77" s="960"/>
      <c r="AB77" s="957"/>
      <c r="AC77" s="957"/>
      <c r="AD77" s="957"/>
      <c r="AE77" s="908"/>
      <c r="AF77" s="960"/>
      <c r="AG77" s="957"/>
      <c r="AH77" s="957"/>
      <c r="AI77" s="957"/>
      <c r="AJ77" s="908"/>
      <c r="AK77" s="960"/>
      <c r="AL77" s="957"/>
      <c r="AM77" s="957"/>
      <c r="AN77" s="957"/>
      <c r="AO77" s="908"/>
      <c r="AP77" s="960"/>
      <c r="AQ77" s="957"/>
      <c r="AR77" s="957"/>
      <c r="AS77" s="957"/>
      <c r="AT77" s="908"/>
      <c r="AU77" s="960"/>
      <c r="AV77" s="957"/>
      <c r="AW77" s="957"/>
      <c r="AX77" s="957"/>
      <c r="AY77" s="908"/>
      <c r="AZ77" s="958"/>
      <c r="BA77" s="958"/>
      <c r="BB77" s="958"/>
      <c r="BC77" s="958"/>
      <c r="BD77" s="959"/>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3"/>
      <c r="C78" s="954"/>
      <c r="D78" s="954"/>
      <c r="E78" s="954"/>
      <c r="F78" s="954"/>
      <c r="G78" s="954"/>
      <c r="H78" s="954"/>
      <c r="I78" s="954"/>
      <c r="J78" s="954"/>
      <c r="K78" s="954"/>
      <c r="L78" s="954"/>
      <c r="M78" s="954"/>
      <c r="N78" s="954"/>
      <c r="O78" s="954"/>
      <c r="P78" s="955"/>
      <c r="Q78" s="96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8"/>
      <c r="BA78" s="958"/>
      <c r="BB78" s="958"/>
      <c r="BC78" s="958"/>
      <c r="BD78" s="959"/>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3"/>
      <c r="C79" s="954"/>
      <c r="D79" s="954"/>
      <c r="E79" s="954"/>
      <c r="F79" s="954"/>
      <c r="G79" s="954"/>
      <c r="H79" s="954"/>
      <c r="I79" s="954"/>
      <c r="J79" s="954"/>
      <c r="K79" s="954"/>
      <c r="L79" s="954"/>
      <c r="M79" s="954"/>
      <c r="N79" s="954"/>
      <c r="O79" s="954"/>
      <c r="P79" s="955"/>
      <c r="Q79" s="96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8"/>
      <c r="BA79" s="958"/>
      <c r="BB79" s="958"/>
      <c r="BC79" s="958"/>
      <c r="BD79" s="959"/>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3"/>
      <c r="C80" s="954"/>
      <c r="D80" s="954"/>
      <c r="E80" s="954"/>
      <c r="F80" s="954"/>
      <c r="G80" s="954"/>
      <c r="H80" s="954"/>
      <c r="I80" s="954"/>
      <c r="J80" s="954"/>
      <c r="K80" s="954"/>
      <c r="L80" s="954"/>
      <c r="M80" s="954"/>
      <c r="N80" s="954"/>
      <c r="O80" s="954"/>
      <c r="P80" s="955"/>
      <c r="Q80" s="96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8"/>
      <c r="BA80" s="958"/>
      <c r="BB80" s="958"/>
      <c r="BC80" s="958"/>
      <c r="BD80" s="959"/>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3"/>
      <c r="C81" s="954"/>
      <c r="D81" s="954"/>
      <c r="E81" s="954"/>
      <c r="F81" s="954"/>
      <c r="G81" s="954"/>
      <c r="H81" s="954"/>
      <c r="I81" s="954"/>
      <c r="J81" s="954"/>
      <c r="K81" s="954"/>
      <c r="L81" s="954"/>
      <c r="M81" s="954"/>
      <c r="N81" s="954"/>
      <c r="O81" s="954"/>
      <c r="P81" s="955"/>
      <c r="Q81" s="96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8"/>
      <c r="BA81" s="958"/>
      <c r="BB81" s="958"/>
      <c r="BC81" s="958"/>
      <c r="BD81" s="959"/>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3"/>
      <c r="C82" s="954"/>
      <c r="D82" s="954"/>
      <c r="E82" s="954"/>
      <c r="F82" s="954"/>
      <c r="G82" s="954"/>
      <c r="H82" s="954"/>
      <c r="I82" s="954"/>
      <c r="J82" s="954"/>
      <c r="K82" s="954"/>
      <c r="L82" s="954"/>
      <c r="M82" s="954"/>
      <c r="N82" s="954"/>
      <c r="O82" s="954"/>
      <c r="P82" s="955"/>
      <c r="Q82" s="96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8"/>
      <c r="BA82" s="958"/>
      <c r="BB82" s="958"/>
      <c r="BC82" s="958"/>
      <c r="BD82" s="959"/>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3"/>
      <c r="C83" s="954"/>
      <c r="D83" s="954"/>
      <c r="E83" s="954"/>
      <c r="F83" s="954"/>
      <c r="G83" s="954"/>
      <c r="H83" s="954"/>
      <c r="I83" s="954"/>
      <c r="J83" s="954"/>
      <c r="K83" s="954"/>
      <c r="L83" s="954"/>
      <c r="M83" s="954"/>
      <c r="N83" s="954"/>
      <c r="O83" s="954"/>
      <c r="P83" s="955"/>
      <c r="Q83" s="96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8"/>
      <c r="BA83" s="958"/>
      <c r="BB83" s="958"/>
      <c r="BC83" s="958"/>
      <c r="BD83" s="959"/>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3"/>
      <c r="C84" s="954"/>
      <c r="D84" s="954"/>
      <c r="E84" s="954"/>
      <c r="F84" s="954"/>
      <c r="G84" s="954"/>
      <c r="H84" s="954"/>
      <c r="I84" s="954"/>
      <c r="J84" s="954"/>
      <c r="K84" s="954"/>
      <c r="L84" s="954"/>
      <c r="M84" s="954"/>
      <c r="N84" s="954"/>
      <c r="O84" s="954"/>
      <c r="P84" s="955"/>
      <c r="Q84" s="96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8"/>
      <c r="BA84" s="958"/>
      <c r="BB84" s="958"/>
      <c r="BC84" s="958"/>
      <c r="BD84" s="959"/>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3"/>
      <c r="C85" s="954"/>
      <c r="D85" s="954"/>
      <c r="E85" s="954"/>
      <c r="F85" s="954"/>
      <c r="G85" s="954"/>
      <c r="H85" s="954"/>
      <c r="I85" s="954"/>
      <c r="J85" s="954"/>
      <c r="K85" s="954"/>
      <c r="L85" s="954"/>
      <c r="M85" s="954"/>
      <c r="N85" s="954"/>
      <c r="O85" s="954"/>
      <c r="P85" s="955"/>
      <c r="Q85" s="96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8"/>
      <c r="BA85" s="958"/>
      <c r="BB85" s="958"/>
      <c r="BC85" s="958"/>
      <c r="BD85" s="959"/>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3"/>
      <c r="C86" s="954"/>
      <c r="D86" s="954"/>
      <c r="E86" s="954"/>
      <c r="F86" s="954"/>
      <c r="G86" s="954"/>
      <c r="H86" s="954"/>
      <c r="I86" s="954"/>
      <c r="J86" s="954"/>
      <c r="K86" s="954"/>
      <c r="L86" s="954"/>
      <c r="M86" s="954"/>
      <c r="N86" s="954"/>
      <c r="O86" s="954"/>
      <c r="P86" s="955"/>
      <c r="Q86" s="96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8"/>
      <c r="BA86" s="958"/>
      <c r="BB86" s="958"/>
      <c r="BC86" s="958"/>
      <c r="BD86" s="959"/>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389</v>
      </c>
      <c r="B88" s="868" t="s">
        <v>418</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10792</v>
      </c>
      <c r="AG88" s="920"/>
      <c r="AH88" s="920"/>
      <c r="AI88" s="920"/>
      <c r="AJ88" s="920"/>
      <c r="AK88" s="917"/>
      <c r="AL88" s="917"/>
      <c r="AM88" s="917"/>
      <c r="AN88" s="917"/>
      <c r="AO88" s="917"/>
      <c r="AP88" s="920">
        <v>691</v>
      </c>
      <c r="AQ88" s="920"/>
      <c r="AR88" s="920"/>
      <c r="AS88" s="920"/>
      <c r="AT88" s="920"/>
      <c r="AU88" s="920">
        <v>110</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868" t="s">
        <v>419</v>
      </c>
      <c r="BS102" s="869"/>
      <c r="BT102" s="869"/>
      <c r="BU102" s="869"/>
      <c r="BV102" s="869"/>
      <c r="BW102" s="869"/>
      <c r="BX102" s="869"/>
      <c r="BY102" s="869"/>
      <c r="BZ102" s="869"/>
      <c r="CA102" s="869"/>
      <c r="CB102" s="869"/>
      <c r="CC102" s="869"/>
      <c r="CD102" s="869"/>
      <c r="CE102" s="869"/>
      <c r="CF102" s="869"/>
      <c r="CG102" s="870"/>
      <c r="CH102" s="972"/>
      <c r="CI102" s="973"/>
      <c r="CJ102" s="973"/>
      <c r="CK102" s="973"/>
      <c r="CL102" s="974"/>
      <c r="CM102" s="972"/>
      <c r="CN102" s="973"/>
      <c r="CO102" s="973"/>
      <c r="CP102" s="973"/>
      <c r="CQ102" s="974"/>
      <c r="CR102" s="975"/>
      <c r="CS102" s="928"/>
      <c r="CT102" s="928"/>
      <c r="CU102" s="928"/>
      <c r="CV102" s="976"/>
      <c r="CW102" s="975"/>
      <c r="CX102" s="928"/>
      <c r="CY102" s="928"/>
      <c r="CZ102" s="928"/>
      <c r="DA102" s="976"/>
      <c r="DB102" s="975"/>
      <c r="DC102" s="928"/>
      <c r="DD102" s="928"/>
      <c r="DE102" s="928"/>
      <c r="DF102" s="976"/>
      <c r="DG102" s="975"/>
      <c r="DH102" s="928"/>
      <c r="DI102" s="928"/>
      <c r="DJ102" s="928"/>
      <c r="DK102" s="976"/>
      <c r="DL102" s="975"/>
      <c r="DM102" s="928"/>
      <c r="DN102" s="928"/>
      <c r="DO102" s="928"/>
      <c r="DP102" s="976"/>
      <c r="DQ102" s="975"/>
      <c r="DR102" s="928"/>
      <c r="DS102" s="928"/>
      <c r="DT102" s="928"/>
      <c r="DU102" s="976"/>
      <c r="DV102" s="999"/>
      <c r="DW102" s="1000"/>
      <c r="DX102" s="1000"/>
      <c r="DY102" s="1000"/>
      <c r="DZ102" s="100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4" customFormat="1" ht="26.25" customHeight="1" x14ac:dyDescent="0.15">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308</v>
      </c>
      <c r="AG109" s="978"/>
      <c r="AH109" s="978"/>
      <c r="AI109" s="978"/>
      <c r="AJ109" s="979"/>
      <c r="AK109" s="977" t="s">
        <v>307</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308</v>
      </c>
      <c r="BW109" s="978"/>
      <c r="BX109" s="978"/>
      <c r="BY109" s="978"/>
      <c r="BZ109" s="979"/>
      <c r="CA109" s="977" t="s">
        <v>307</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308</v>
      </c>
      <c r="DM109" s="978"/>
      <c r="DN109" s="978"/>
      <c r="DO109" s="978"/>
      <c r="DP109" s="979"/>
      <c r="DQ109" s="977" t="s">
        <v>307</v>
      </c>
      <c r="DR109" s="978"/>
      <c r="DS109" s="978"/>
      <c r="DT109" s="978"/>
      <c r="DU109" s="979"/>
      <c r="DV109" s="977" t="s">
        <v>428</v>
      </c>
      <c r="DW109" s="978"/>
      <c r="DX109" s="978"/>
      <c r="DY109" s="978"/>
      <c r="DZ109" s="980"/>
    </row>
    <row r="110" spans="1:131" s="244" customFormat="1" ht="26.25" customHeight="1" x14ac:dyDescent="0.15">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239652</v>
      </c>
      <c r="AB110" s="985"/>
      <c r="AC110" s="985"/>
      <c r="AD110" s="985"/>
      <c r="AE110" s="986"/>
      <c r="AF110" s="987">
        <v>238127</v>
      </c>
      <c r="AG110" s="985"/>
      <c r="AH110" s="985"/>
      <c r="AI110" s="985"/>
      <c r="AJ110" s="986"/>
      <c r="AK110" s="987">
        <v>233831</v>
      </c>
      <c r="AL110" s="985"/>
      <c r="AM110" s="985"/>
      <c r="AN110" s="985"/>
      <c r="AO110" s="986"/>
      <c r="AP110" s="988">
        <v>11.9</v>
      </c>
      <c r="AQ110" s="989"/>
      <c r="AR110" s="989"/>
      <c r="AS110" s="989"/>
      <c r="AT110" s="990"/>
      <c r="AU110" s="991" t="s">
        <v>73</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2652723</v>
      </c>
      <c r="BR110" s="1020"/>
      <c r="BS110" s="1020"/>
      <c r="BT110" s="1020"/>
      <c r="BU110" s="1020"/>
      <c r="BV110" s="1020">
        <v>2709876</v>
      </c>
      <c r="BW110" s="1020"/>
      <c r="BX110" s="1020"/>
      <c r="BY110" s="1020"/>
      <c r="BZ110" s="1020"/>
      <c r="CA110" s="1020">
        <v>2701576</v>
      </c>
      <c r="CB110" s="1020"/>
      <c r="CC110" s="1020"/>
      <c r="CD110" s="1020"/>
      <c r="CE110" s="1020"/>
      <c r="CF110" s="1034">
        <v>137.6</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247</v>
      </c>
      <c r="DH110" s="1020"/>
      <c r="DI110" s="1020"/>
      <c r="DJ110" s="1020"/>
      <c r="DK110" s="1020"/>
      <c r="DL110" s="1020" t="s">
        <v>247</v>
      </c>
      <c r="DM110" s="1020"/>
      <c r="DN110" s="1020"/>
      <c r="DO110" s="1020"/>
      <c r="DP110" s="1020"/>
      <c r="DQ110" s="1020" t="s">
        <v>247</v>
      </c>
      <c r="DR110" s="1020"/>
      <c r="DS110" s="1020"/>
      <c r="DT110" s="1020"/>
      <c r="DU110" s="1020"/>
      <c r="DV110" s="1021" t="s">
        <v>247</v>
      </c>
      <c r="DW110" s="1021"/>
      <c r="DX110" s="1021"/>
      <c r="DY110" s="1021"/>
      <c r="DZ110" s="1022"/>
    </row>
    <row r="111" spans="1:131" s="244" customFormat="1" ht="26.25" customHeight="1" x14ac:dyDescent="0.15">
      <c r="A111" s="1023" t="s">
        <v>434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247</v>
      </c>
      <c r="AB111" s="1027"/>
      <c r="AC111" s="1027"/>
      <c r="AD111" s="1027"/>
      <c r="AE111" s="1028"/>
      <c r="AF111" s="1029" t="s">
        <v>247</v>
      </c>
      <c r="AG111" s="1027"/>
      <c r="AH111" s="1027"/>
      <c r="AI111" s="1027"/>
      <c r="AJ111" s="1028"/>
      <c r="AK111" s="1029" t="s">
        <v>173</v>
      </c>
      <c r="AL111" s="1027"/>
      <c r="AM111" s="1027"/>
      <c r="AN111" s="1027"/>
      <c r="AO111" s="1028"/>
      <c r="AP111" s="1030" t="s">
        <v>247</v>
      </c>
      <c r="AQ111" s="1031"/>
      <c r="AR111" s="1031"/>
      <c r="AS111" s="1031"/>
      <c r="AT111" s="1032"/>
      <c r="AU111" s="993"/>
      <c r="AV111" s="994"/>
      <c r="AW111" s="994"/>
      <c r="AX111" s="994"/>
      <c r="AY111" s="994"/>
      <c r="AZ111" s="1042" t="s">
        <v>435</v>
      </c>
      <c r="BA111" s="1043"/>
      <c r="BB111" s="1043"/>
      <c r="BC111" s="1043"/>
      <c r="BD111" s="1043"/>
      <c r="BE111" s="1043"/>
      <c r="BF111" s="1043"/>
      <c r="BG111" s="1043"/>
      <c r="BH111" s="1043"/>
      <c r="BI111" s="1043"/>
      <c r="BJ111" s="1043"/>
      <c r="BK111" s="1043"/>
      <c r="BL111" s="1043"/>
      <c r="BM111" s="1043"/>
      <c r="BN111" s="1043"/>
      <c r="BO111" s="1043"/>
      <c r="BP111" s="1044"/>
      <c r="BQ111" s="1012" t="s">
        <v>247</v>
      </c>
      <c r="BR111" s="1013"/>
      <c r="BS111" s="1013"/>
      <c r="BT111" s="1013"/>
      <c r="BU111" s="1013"/>
      <c r="BV111" s="1013" t="s">
        <v>247</v>
      </c>
      <c r="BW111" s="1013"/>
      <c r="BX111" s="1013"/>
      <c r="BY111" s="1013"/>
      <c r="BZ111" s="1013"/>
      <c r="CA111" s="1013">
        <v>3456</v>
      </c>
      <c r="CB111" s="1013"/>
      <c r="CC111" s="1013"/>
      <c r="CD111" s="1013"/>
      <c r="CE111" s="1013"/>
      <c r="CF111" s="1007">
        <v>0.2</v>
      </c>
      <c r="CG111" s="1008"/>
      <c r="CH111" s="1008"/>
      <c r="CI111" s="1008"/>
      <c r="CJ111" s="1008"/>
      <c r="CK111" s="1038"/>
      <c r="CL111" s="1039"/>
      <c r="CM111" s="1009" t="s">
        <v>436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247</v>
      </c>
      <c r="DH111" s="1013"/>
      <c r="DI111" s="1013"/>
      <c r="DJ111" s="1013"/>
      <c r="DK111" s="1013"/>
      <c r="DL111" s="1013" t="s">
        <v>437</v>
      </c>
      <c r="DM111" s="1013"/>
      <c r="DN111" s="1013"/>
      <c r="DO111" s="1013"/>
      <c r="DP111" s="1013"/>
      <c r="DQ111" s="1013" t="s">
        <v>247</v>
      </c>
      <c r="DR111" s="1013"/>
      <c r="DS111" s="1013"/>
      <c r="DT111" s="1013"/>
      <c r="DU111" s="1013"/>
      <c r="DV111" s="1014" t="s">
        <v>247</v>
      </c>
      <c r="DW111" s="1014"/>
      <c r="DX111" s="1014"/>
      <c r="DY111" s="1014"/>
      <c r="DZ111" s="1015"/>
    </row>
    <row r="112" spans="1:131" s="244" customFormat="1" ht="26.25" customHeight="1" x14ac:dyDescent="0.15">
      <c r="A112" s="1045" t="s">
        <v>438</v>
      </c>
      <c r="B112" s="1046"/>
      <c r="C112" s="1043" t="s">
        <v>439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247</v>
      </c>
      <c r="AB112" s="1052"/>
      <c r="AC112" s="1052"/>
      <c r="AD112" s="1052"/>
      <c r="AE112" s="1053"/>
      <c r="AF112" s="1054" t="s">
        <v>173</v>
      </c>
      <c r="AG112" s="1052"/>
      <c r="AH112" s="1052"/>
      <c r="AI112" s="1052"/>
      <c r="AJ112" s="1053"/>
      <c r="AK112" s="1054" t="s">
        <v>247</v>
      </c>
      <c r="AL112" s="1052"/>
      <c r="AM112" s="1052"/>
      <c r="AN112" s="1052"/>
      <c r="AO112" s="1053"/>
      <c r="AP112" s="1055" t="s">
        <v>173</v>
      </c>
      <c r="AQ112" s="1056"/>
      <c r="AR112" s="1056"/>
      <c r="AS112" s="1056"/>
      <c r="AT112" s="1057"/>
      <c r="AU112" s="993"/>
      <c r="AV112" s="994"/>
      <c r="AW112" s="994"/>
      <c r="AX112" s="994"/>
      <c r="AY112" s="994"/>
      <c r="AZ112" s="1042" t="s">
        <v>440</v>
      </c>
      <c r="BA112" s="1043"/>
      <c r="BB112" s="1043"/>
      <c r="BC112" s="1043"/>
      <c r="BD112" s="1043"/>
      <c r="BE112" s="1043"/>
      <c r="BF112" s="1043"/>
      <c r="BG112" s="1043"/>
      <c r="BH112" s="1043"/>
      <c r="BI112" s="1043"/>
      <c r="BJ112" s="1043"/>
      <c r="BK112" s="1043"/>
      <c r="BL112" s="1043"/>
      <c r="BM112" s="1043"/>
      <c r="BN112" s="1043"/>
      <c r="BO112" s="1043"/>
      <c r="BP112" s="1044"/>
      <c r="BQ112" s="1012">
        <v>410780</v>
      </c>
      <c r="BR112" s="1013"/>
      <c r="BS112" s="1013"/>
      <c r="BT112" s="1013"/>
      <c r="BU112" s="1013"/>
      <c r="BV112" s="1013">
        <v>526653</v>
      </c>
      <c r="BW112" s="1013"/>
      <c r="BX112" s="1013"/>
      <c r="BY112" s="1013"/>
      <c r="BZ112" s="1013"/>
      <c r="CA112" s="1013">
        <v>493259</v>
      </c>
      <c r="CB112" s="1013"/>
      <c r="CC112" s="1013"/>
      <c r="CD112" s="1013"/>
      <c r="CE112" s="1013"/>
      <c r="CF112" s="1007">
        <v>25.1</v>
      </c>
      <c r="CG112" s="1008"/>
      <c r="CH112" s="1008"/>
      <c r="CI112" s="1008"/>
      <c r="CJ112" s="1008"/>
      <c r="CK112" s="1038"/>
      <c r="CL112" s="1039"/>
      <c r="CM112" s="1009" t="s">
        <v>441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247</v>
      </c>
      <c r="DH112" s="1013"/>
      <c r="DI112" s="1013"/>
      <c r="DJ112" s="1013"/>
      <c r="DK112" s="1013"/>
      <c r="DL112" s="1013" t="s">
        <v>173</v>
      </c>
      <c r="DM112" s="1013"/>
      <c r="DN112" s="1013"/>
      <c r="DO112" s="1013"/>
      <c r="DP112" s="1013"/>
      <c r="DQ112" s="1013" t="s">
        <v>247</v>
      </c>
      <c r="DR112" s="1013"/>
      <c r="DS112" s="1013"/>
      <c r="DT112" s="1013"/>
      <c r="DU112" s="1013"/>
      <c r="DV112" s="1014" t="s">
        <v>247</v>
      </c>
      <c r="DW112" s="1014"/>
      <c r="DX112" s="1014"/>
      <c r="DY112" s="1014"/>
      <c r="DZ112" s="1015"/>
    </row>
    <row r="113" spans="1:130" s="244" customFormat="1" ht="26.25" customHeight="1" x14ac:dyDescent="0.15">
      <c r="A113" s="1047"/>
      <c r="B113" s="1048"/>
      <c r="C113" s="1043" t="s">
        <v>442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48461</v>
      </c>
      <c r="AB113" s="1027"/>
      <c r="AC113" s="1027"/>
      <c r="AD113" s="1027"/>
      <c r="AE113" s="1028"/>
      <c r="AF113" s="1029">
        <v>52000</v>
      </c>
      <c r="AG113" s="1027"/>
      <c r="AH113" s="1027"/>
      <c r="AI113" s="1027"/>
      <c r="AJ113" s="1028"/>
      <c r="AK113" s="1029">
        <v>45149</v>
      </c>
      <c r="AL113" s="1027"/>
      <c r="AM113" s="1027"/>
      <c r="AN113" s="1027"/>
      <c r="AO113" s="1028"/>
      <c r="AP113" s="1030">
        <v>2.2999999999999998</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46951</v>
      </c>
      <c r="BR113" s="1013"/>
      <c r="BS113" s="1013"/>
      <c r="BT113" s="1013"/>
      <c r="BU113" s="1013"/>
      <c r="BV113" s="1013">
        <v>42031</v>
      </c>
      <c r="BW113" s="1013"/>
      <c r="BX113" s="1013"/>
      <c r="BY113" s="1013"/>
      <c r="BZ113" s="1013"/>
      <c r="CA113" s="1013">
        <v>109866</v>
      </c>
      <c r="CB113" s="1013"/>
      <c r="CC113" s="1013"/>
      <c r="CD113" s="1013"/>
      <c r="CE113" s="1013"/>
      <c r="CF113" s="1007">
        <v>5.6</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247</v>
      </c>
      <c r="DH113" s="1052"/>
      <c r="DI113" s="1052"/>
      <c r="DJ113" s="1052"/>
      <c r="DK113" s="1053"/>
      <c r="DL113" s="1054" t="s">
        <v>247</v>
      </c>
      <c r="DM113" s="1052"/>
      <c r="DN113" s="1052"/>
      <c r="DO113" s="1052"/>
      <c r="DP113" s="1053"/>
      <c r="DQ113" s="1054" t="s">
        <v>173</v>
      </c>
      <c r="DR113" s="1052"/>
      <c r="DS113" s="1052"/>
      <c r="DT113" s="1052"/>
      <c r="DU113" s="1053"/>
      <c r="DV113" s="1055" t="s">
        <v>247</v>
      </c>
      <c r="DW113" s="1056"/>
      <c r="DX113" s="1056"/>
      <c r="DY113" s="1056"/>
      <c r="DZ113" s="1057"/>
    </row>
    <row r="114" spans="1:130" s="244" customFormat="1" ht="26.25" customHeight="1" x14ac:dyDescent="0.15">
      <c r="A114" s="1047"/>
      <c r="B114" s="1048"/>
      <c r="C114" s="1043" t="s">
        <v>445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13618</v>
      </c>
      <c r="AB114" s="1052"/>
      <c r="AC114" s="1052"/>
      <c r="AD114" s="1052"/>
      <c r="AE114" s="1053"/>
      <c r="AF114" s="1054">
        <v>16357</v>
      </c>
      <c r="AG114" s="1052"/>
      <c r="AH114" s="1052"/>
      <c r="AI114" s="1052"/>
      <c r="AJ114" s="1053"/>
      <c r="AK114" s="1054">
        <v>7433</v>
      </c>
      <c r="AL114" s="1052"/>
      <c r="AM114" s="1052"/>
      <c r="AN114" s="1052"/>
      <c r="AO114" s="1053"/>
      <c r="AP114" s="1055">
        <v>0.4</v>
      </c>
      <c r="AQ114" s="1056"/>
      <c r="AR114" s="1056"/>
      <c r="AS114" s="1056"/>
      <c r="AT114" s="1057"/>
      <c r="AU114" s="993"/>
      <c r="AV114" s="994"/>
      <c r="AW114" s="994"/>
      <c r="AX114" s="994"/>
      <c r="AY114" s="994"/>
      <c r="AZ114" s="1042" t="s">
        <v>446</v>
      </c>
      <c r="BA114" s="1043"/>
      <c r="BB114" s="1043"/>
      <c r="BC114" s="1043"/>
      <c r="BD114" s="1043"/>
      <c r="BE114" s="1043"/>
      <c r="BF114" s="1043"/>
      <c r="BG114" s="1043"/>
      <c r="BH114" s="1043"/>
      <c r="BI114" s="1043"/>
      <c r="BJ114" s="1043"/>
      <c r="BK114" s="1043"/>
      <c r="BL114" s="1043"/>
      <c r="BM114" s="1043"/>
      <c r="BN114" s="1043"/>
      <c r="BO114" s="1043"/>
      <c r="BP114" s="1044"/>
      <c r="BQ114" s="1012" t="s">
        <v>173</v>
      </c>
      <c r="BR114" s="1013"/>
      <c r="BS114" s="1013"/>
      <c r="BT114" s="1013"/>
      <c r="BU114" s="1013"/>
      <c r="BV114" s="1013" t="s">
        <v>247</v>
      </c>
      <c r="BW114" s="1013"/>
      <c r="BX114" s="1013"/>
      <c r="BY114" s="1013"/>
      <c r="BZ114" s="1013"/>
      <c r="CA114" s="1013" t="s">
        <v>247</v>
      </c>
      <c r="CB114" s="1013"/>
      <c r="CC114" s="1013"/>
      <c r="CD114" s="1013"/>
      <c r="CE114" s="1013"/>
      <c r="CF114" s="1007" t="s">
        <v>247</v>
      </c>
      <c r="CG114" s="1008"/>
      <c r="CH114" s="1008"/>
      <c r="CI114" s="1008"/>
      <c r="CJ114" s="1008"/>
      <c r="CK114" s="1038"/>
      <c r="CL114" s="1039"/>
      <c r="CM114" s="1009" t="s">
        <v>447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247</v>
      </c>
      <c r="DH114" s="1052"/>
      <c r="DI114" s="1052"/>
      <c r="DJ114" s="1052"/>
      <c r="DK114" s="1053"/>
      <c r="DL114" s="1054" t="s">
        <v>247</v>
      </c>
      <c r="DM114" s="1052"/>
      <c r="DN114" s="1052"/>
      <c r="DO114" s="1052"/>
      <c r="DP114" s="1053"/>
      <c r="DQ114" s="1054" t="s">
        <v>247</v>
      </c>
      <c r="DR114" s="1052"/>
      <c r="DS114" s="1052"/>
      <c r="DT114" s="1052"/>
      <c r="DU114" s="1053"/>
      <c r="DV114" s="1055" t="s">
        <v>247</v>
      </c>
      <c r="DW114" s="1056"/>
      <c r="DX114" s="1056"/>
      <c r="DY114" s="1056"/>
      <c r="DZ114" s="1057"/>
    </row>
    <row r="115" spans="1:130" s="244" customFormat="1" ht="26.25" customHeight="1" x14ac:dyDescent="0.15">
      <c r="A115" s="1047"/>
      <c r="B115" s="1048"/>
      <c r="C115" s="1043" t="s">
        <v>448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21402</v>
      </c>
      <c r="AB115" s="1027"/>
      <c r="AC115" s="1027"/>
      <c r="AD115" s="1027"/>
      <c r="AE115" s="1028"/>
      <c r="AF115" s="1029">
        <v>1152</v>
      </c>
      <c r="AG115" s="1027"/>
      <c r="AH115" s="1027"/>
      <c r="AI115" s="1027"/>
      <c r="AJ115" s="1028"/>
      <c r="AK115" s="1029">
        <v>1152</v>
      </c>
      <c r="AL115" s="1027"/>
      <c r="AM115" s="1027"/>
      <c r="AN115" s="1027"/>
      <c r="AO115" s="1028"/>
      <c r="AP115" s="1030">
        <v>0.1</v>
      </c>
      <c r="AQ115" s="1031"/>
      <c r="AR115" s="1031"/>
      <c r="AS115" s="1031"/>
      <c r="AT115" s="1032"/>
      <c r="AU115" s="993"/>
      <c r="AV115" s="994"/>
      <c r="AW115" s="994"/>
      <c r="AX115" s="994"/>
      <c r="AY115" s="994"/>
      <c r="AZ115" s="1042" t="s">
        <v>449</v>
      </c>
      <c r="BA115" s="1043"/>
      <c r="BB115" s="1043"/>
      <c r="BC115" s="1043"/>
      <c r="BD115" s="1043"/>
      <c r="BE115" s="1043"/>
      <c r="BF115" s="1043"/>
      <c r="BG115" s="1043"/>
      <c r="BH115" s="1043"/>
      <c r="BI115" s="1043"/>
      <c r="BJ115" s="1043"/>
      <c r="BK115" s="1043"/>
      <c r="BL115" s="1043"/>
      <c r="BM115" s="1043"/>
      <c r="BN115" s="1043"/>
      <c r="BO115" s="1043"/>
      <c r="BP115" s="1044"/>
      <c r="BQ115" s="1012" t="s">
        <v>173</v>
      </c>
      <c r="BR115" s="1013"/>
      <c r="BS115" s="1013"/>
      <c r="BT115" s="1013"/>
      <c r="BU115" s="1013"/>
      <c r="BV115" s="1013" t="s">
        <v>247</v>
      </c>
      <c r="BW115" s="1013"/>
      <c r="BX115" s="1013"/>
      <c r="BY115" s="1013"/>
      <c r="BZ115" s="1013"/>
      <c r="CA115" s="1013" t="s">
        <v>247</v>
      </c>
      <c r="CB115" s="1013"/>
      <c r="CC115" s="1013"/>
      <c r="CD115" s="1013"/>
      <c r="CE115" s="1013"/>
      <c r="CF115" s="1007" t="s">
        <v>173</v>
      </c>
      <c r="CG115" s="1008"/>
      <c r="CH115" s="1008"/>
      <c r="CI115" s="1008"/>
      <c r="CJ115" s="1008"/>
      <c r="CK115" s="1038"/>
      <c r="CL115" s="1039"/>
      <c r="CM115" s="1042" t="s">
        <v>450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247</v>
      </c>
      <c r="DH115" s="1052"/>
      <c r="DI115" s="1052"/>
      <c r="DJ115" s="1052"/>
      <c r="DK115" s="1053"/>
      <c r="DL115" s="1054" t="s">
        <v>247</v>
      </c>
      <c r="DM115" s="1052"/>
      <c r="DN115" s="1052"/>
      <c r="DO115" s="1052"/>
      <c r="DP115" s="1053"/>
      <c r="DQ115" s="1054" t="s">
        <v>247</v>
      </c>
      <c r="DR115" s="1052"/>
      <c r="DS115" s="1052"/>
      <c r="DT115" s="1052"/>
      <c r="DU115" s="1053"/>
      <c r="DV115" s="1055" t="s">
        <v>247</v>
      </c>
      <c r="DW115" s="1056"/>
      <c r="DX115" s="1056"/>
      <c r="DY115" s="1056"/>
      <c r="DZ115" s="1057"/>
    </row>
    <row r="116" spans="1:130" s="244" customFormat="1" ht="26.25" customHeight="1" x14ac:dyDescent="0.15">
      <c r="A116" s="1049"/>
      <c r="B116" s="1050"/>
      <c r="C116" s="1058" t="s">
        <v>451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247</v>
      </c>
      <c r="AB116" s="1052"/>
      <c r="AC116" s="1052"/>
      <c r="AD116" s="1052"/>
      <c r="AE116" s="1053"/>
      <c r="AF116" s="1054" t="s">
        <v>247</v>
      </c>
      <c r="AG116" s="1052"/>
      <c r="AH116" s="1052"/>
      <c r="AI116" s="1052"/>
      <c r="AJ116" s="1053"/>
      <c r="AK116" s="1054" t="s">
        <v>247</v>
      </c>
      <c r="AL116" s="1052"/>
      <c r="AM116" s="1052"/>
      <c r="AN116" s="1052"/>
      <c r="AO116" s="1053"/>
      <c r="AP116" s="1055" t="s">
        <v>173</v>
      </c>
      <c r="AQ116" s="1056"/>
      <c r="AR116" s="1056"/>
      <c r="AS116" s="1056"/>
      <c r="AT116" s="1057"/>
      <c r="AU116" s="993"/>
      <c r="AV116" s="994"/>
      <c r="AW116" s="994"/>
      <c r="AX116" s="994"/>
      <c r="AY116" s="994"/>
      <c r="AZ116" s="1060" t="s">
        <v>452</v>
      </c>
      <c r="BA116" s="1061"/>
      <c r="BB116" s="1061"/>
      <c r="BC116" s="1061"/>
      <c r="BD116" s="1061"/>
      <c r="BE116" s="1061"/>
      <c r="BF116" s="1061"/>
      <c r="BG116" s="1061"/>
      <c r="BH116" s="1061"/>
      <c r="BI116" s="1061"/>
      <c r="BJ116" s="1061"/>
      <c r="BK116" s="1061"/>
      <c r="BL116" s="1061"/>
      <c r="BM116" s="1061"/>
      <c r="BN116" s="1061"/>
      <c r="BO116" s="1061"/>
      <c r="BP116" s="1062"/>
      <c r="BQ116" s="1012" t="s">
        <v>173</v>
      </c>
      <c r="BR116" s="1013"/>
      <c r="BS116" s="1013"/>
      <c r="BT116" s="1013"/>
      <c r="BU116" s="1013"/>
      <c r="BV116" s="1013" t="s">
        <v>247</v>
      </c>
      <c r="BW116" s="1013"/>
      <c r="BX116" s="1013"/>
      <c r="BY116" s="1013"/>
      <c r="BZ116" s="1013"/>
      <c r="CA116" s="1013" t="s">
        <v>173</v>
      </c>
      <c r="CB116" s="1013"/>
      <c r="CC116" s="1013"/>
      <c r="CD116" s="1013"/>
      <c r="CE116" s="1013"/>
      <c r="CF116" s="1007" t="s">
        <v>173</v>
      </c>
      <c r="CG116" s="1008"/>
      <c r="CH116" s="1008"/>
      <c r="CI116" s="1008"/>
      <c r="CJ116" s="1008"/>
      <c r="CK116" s="1038"/>
      <c r="CL116" s="1039"/>
      <c r="CM116" s="1009" t="s">
        <v>453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247</v>
      </c>
      <c r="DH116" s="1052"/>
      <c r="DI116" s="1052"/>
      <c r="DJ116" s="1052"/>
      <c r="DK116" s="1053"/>
      <c r="DL116" s="1054" t="s">
        <v>247</v>
      </c>
      <c r="DM116" s="1052"/>
      <c r="DN116" s="1052"/>
      <c r="DO116" s="1052"/>
      <c r="DP116" s="1053"/>
      <c r="DQ116" s="1054" t="s">
        <v>173</v>
      </c>
      <c r="DR116" s="1052"/>
      <c r="DS116" s="1052"/>
      <c r="DT116" s="1052"/>
      <c r="DU116" s="1053"/>
      <c r="DV116" s="1055" t="s">
        <v>247</v>
      </c>
      <c r="DW116" s="1056"/>
      <c r="DX116" s="1056"/>
      <c r="DY116" s="1056"/>
      <c r="DZ116" s="1057"/>
    </row>
    <row r="117" spans="1:130" s="244" customFormat="1" ht="26.25" customHeight="1" x14ac:dyDescent="0.15">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454</v>
      </c>
      <c r="Z117" s="979"/>
      <c r="AA117" s="1069">
        <v>323133</v>
      </c>
      <c r="AB117" s="1070"/>
      <c r="AC117" s="1070"/>
      <c r="AD117" s="1070"/>
      <c r="AE117" s="1071"/>
      <c r="AF117" s="1072">
        <v>307636</v>
      </c>
      <c r="AG117" s="1070"/>
      <c r="AH117" s="1070"/>
      <c r="AI117" s="1070"/>
      <c r="AJ117" s="1071"/>
      <c r="AK117" s="1072">
        <v>287565</v>
      </c>
      <c r="AL117" s="1070"/>
      <c r="AM117" s="1070"/>
      <c r="AN117" s="1070"/>
      <c r="AO117" s="1071"/>
      <c r="AP117" s="1073"/>
      <c r="AQ117" s="1074"/>
      <c r="AR117" s="1074"/>
      <c r="AS117" s="1074"/>
      <c r="AT117" s="1075"/>
      <c r="AU117" s="993"/>
      <c r="AV117" s="994"/>
      <c r="AW117" s="994"/>
      <c r="AX117" s="994"/>
      <c r="AY117" s="994"/>
      <c r="AZ117" s="1060" t="s">
        <v>455</v>
      </c>
      <c r="BA117" s="1061"/>
      <c r="BB117" s="1061"/>
      <c r="BC117" s="1061"/>
      <c r="BD117" s="1061"/>
      <c r="BE117" s="1061"/>
      <c r="BF117" s="1061"/>
      <c r="BG117" s="1061"/>
      <c r="BH117" s="1061"/>
      <c r="BI117" s="1061"/>
      <c r="BJ117" s="1061"/>
      <c r="BK117" s="1061"/>
      <c r="BL117" s="1061"/>
      <c r="BM117" s="1061"/>
      <c r="BN117" s="1061"/>
      <c r="BO117" s="1061"/>
      <c r="BP117" s="1062"/>
      <c r="BQ117" s="1012" t="s">
        <v>247</v>
      </c>
      <c r="BR117" s="1013"/>
      <c r="BS117" s="1013"/>
      <c r="BT117" s="1013"/>
      <c r="BU117" s="1013"/>
      <c r="BV117" s="1013" t="s">
        <v>173</v>
      </c>
      <c r="BW117" s="1013"/>
      <c r="BX117" s="1013"/>
      <c r="BY117" s="1013"/>
      <c r="BZ117" s="1013"/>
      <c r="CA117" s="1013" t="s">
        <v>247</v>
      </c>
      <c r="CB117" s="1013"/>
      <c r="CC117" s="1013"/>
      <c r="CD117" s="1013"/>
      <c r="CE117" s="1013"/>
      <c r="CF117" s="1007" t="s">
        <v>247</v>
      </c>
      <c r="CG117" s="1008"/>
      <c r="CH117" s="1008"/>
      <c r="CI117" s="1008"/>
      <c r="CJ117" s="1008"/>
      <c r="CK117" s="1038"/>
      <c r="CL117" s="1039"/>
      <c r="CM117" s="1009" t="s">
        <v>456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247</v>
      </c>
      <c r="DH117" s="1052"/>
      <c r="DI117" s="1052"/>
      <c r="DJ117" s="1052"/>
      <c r="DK117" s="1053"/>
      <c r="DL117" s="1054" t="s">
        <v>173</v>
      </c>
      <c r="DM117" s="1052"/>
      <c r="DN117" s="1052"/>
      <c r="DO117" s="1052"/>
      <c r="DP117" s="1053"/>
      <c r="DQ117" s="1054" t="s">
        <v>247</v>
      </c>
      <c r="DR117" s="1052"/>
      <c r="DS117" s="1052"/>
      <c r="DT117" s="1052"/>
      <c r="DU117" s="1053"/>
      <c r="DV117" s="1055" t="s">
        <v>247</v>
      </c>
      <c r="DW117" s="1056"/>
      <c r="DX117" s="1056"/>
      <c r="DY117" s="1056"/>
      <c r="DZ117" s="1057"/>
    </row>
    <row r="118" spans="1:130" s="244" customFormat="1" ht="26.25" customHeight="1" x14ac:dyDescent="0.15">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308</v>
      </c>
      <c r="AG118" s="978"/>
      <c r="AH118" s="978"/>
      <c r="AI118" s="978"/>
      <c r="AJ118" s="979"/>
      <c r="AK118" s="977" t="s">
        <v>307</v>
      </c>
      <c r="AL118" s="978"/>
      <c r="AM118" s="978"/>
      <c r="AN118" s="978"/>
      <c r="AO118" s="979"/>
      <c r="AP118" s="1064" t="s">
        <v>428</v>
      </c>
      <c r="AQ118" s="1065"/>
      <c r="AR118" s="1065"/>
      <c r="AS118" s="1065"/>
      <c r="AT118" s="1066"/>
      <c r="AU118" s="993"/>
      <c r="AV118" s="994"/>
      <c r="AW118" s="994"/>
      <c r="AX118" s="994"/>
      <c r="AY118" s="994"/>
      <c r="AZ118" s="1067" t="s">
        <v>457</v>
      </c>
      <c r="BA118" s="1058"/>
      <c r="BB118" s="1058"/>
      <c r="BC118" s="1058"/>
      <c r="BD118" s="1058"/>
      <c r="BE118" s="1058"/>
      <c r="BF118" s="1058"/>
      <c r="BG118" s="1058"/>
      <c r="BH118" s="1058"/>
      <c r="BI118" s="1058"/>
      <c r="BJ118" s="1058"/>
      <c r="BK118" s="1058"/>
      <c r="BL118" s="1058"/>
      <c r="BM118" s="1058"/>
      <c r="BN118" s="1058"/>
      <c r="BO118" s="1058"/>
      <c r="BP118" s="1059"/>
      <c r="BQ118" s="1090" t="s">
        <v>247</v>
      </c>
      <c r="BR118" s="1091"/>
      <c r="BS118" s="1091"/>
      <c r="BT118" s="1091"/>
      <c r="BU118" s="1091"/>
      <c r="BV118" s="1091" t="s">
        <v>247</v>
      </c>
      <c r="BW118" s="1091"/>
      <c r="BX118" s="1091"/>
      <c r="BY118" s="1091"/>
      <c r="BZ118" s="1091"/>
      <c r="CA118" s="1091" t="s">
        <v>173</v>
      </c>
      <c r="CB118" s="1091"/>
      <c r="CC118" s="1091"/>
      <c r="CD118" s="1091"/>
      <c r="CE118" s="1091"/>
      <c r="CF118" s="1007" t="s">
        <v>247</v>
      </c>
      <c r="CG118" s="1008"/>
      <c r="CH118" s="1008"/>
      <c r="CI118" s="1008"/>
      <c r="CJ118" s="1008"/>
      <c r="CK118" s="1038"/>
      <c r="CL118" s="1039"/>
      <c r="CM118" s="1009" t="s">
        <v>458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173</v>
      </c>
      <c r="DH118" s="1052"/>
      <c r="DI118" s="1052"/>
      <c r="DJ118" s="1052"/>
      <c r="DK118" s="1053"/>
      <c r="DL118" s="1054" t="s">
        <v>173</v>
      </c>
      <c r="DM118" s="1052"/>
      <c r="DN118" s="1052"/>
      <c r="DO118" s="1052"/>
      <c r="DP118" s="1053"/>
      <c r="DQ118" s="1054" t="s">
        <v>247</v>
      </c>
      <c r="DR118" s="1052"/>
      <c r="DS118" s="1052"/>
      <c r="DT118" s="1052"/>
      <c r="DU118" s="1053"/>
      <c r="DV118" s="1055" t="s">
        <v>437</v>
      </c>
      <c r="DW118" s="1056"/>
      <c r="DX118" s="1056"/>
      <c r="DY118" s="1056"/>
      <c r="DZ118" s="1057"/>
    </row>
    <row r="119" spans="1:130" s="244" customFormat="1" ht="26.25" customHeight="1" x14ac:dyDescent="0.15">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247</v>
      </c>
      <c r="AB119" s="985"/>
      <c r="AC119" s="985"/>
      <c r="AD119" s="985"/>
      <c r="AE119" s="986"/>
      <c r="AF119" s="987" t="s">
        <v>173</v>
      </c>
      <c r="AG119" s="985"/>
      <c r="AH119" s="985"/>
      <c r="AI119" s="985"/>
      <c r="AJ119" s="986"/>
      <c r="AK119" s="987" t="s">
        <v>173</v>
      </c>
      <c r="AL119" s="985"/>
      <c r="AM119" s="985"/>
      <c r="AN119" s="985"/>
      <c r="AO119" s="986"/>
      <c r="AP119" s="988" t="s">
        <v>247</v>
      </c>
      <c r="AQ119" s="989"/>
      <c r="AR119" s="989"/>
      <c r="AS119" s="989"/>
      <c r="AT119" s="990"/>
      <c r="AU119" s="995"/>
      <c r="AV119" s="996"/>
      <c r="AW119" s="996"/>
      <c r="AX119" s="996"/>
      <c r="AY119" s="996"/>
      <c r="AZ119" s="275" t="s">
        <v>188</v>
      </c>
      <c r="BA119" s="275"/>
      <c r="BB119" s="275"/>
      <c r="BC119" s="275"/>
      <c r="BD119" s="275"/>
      <c r="BE119" s="275"/>
      <c r="BF119" s="275"/>
      <c r="BG119" s="275"/>
      <c r="BH119" s="275"/>
      <c r="BI119" s="275"/>
      <c r="BJ119" s="275"/>
      <c r="BK119" s="275"/>
      <c r="BL119" s="275"/>
      <c r="BM119" s="275"/>
      <c r="BN119" s="275"/>
      <c r="BO119" s="1068" t="s">
        <v>459</v>
      </c>
      <c r="BP119" s="1099"/>
      <c r="BQ119" s="1090">
        <v>3110454</v>
      </c>
      <c r="BR119" s="1091"/>
      <c r="BS119" s="1091"/>
      <c r="BT119" s="1091"/>
      <c r="BU119" s="1091"/>
      <c r="BV119" s="1091">
        <v>3278560</v>
      </c>
      <c r="BW119" s="1091"/>
      <c r="BX119" s="1091"/>
      <c r="BY119" s="1091"/>
      <c r="BZ119" s="1091"/>
      <c r="CA119" s="1091">
        <v>3308157</v>
      </c>
      <c r="CB119" s="1091"/>
      <c r="CC119" s="1091"/>
      <c r="CD119" s="1091"/>
      <c r="CE119" s="1091"/>
      <c r="CF119" s="1092"/>
      <c r="CG119" s="1093"/>
      <c r="CH119" s="1093"/>
      <c r="CI119" s="1093"/>
      <c r="CJ119" s="1094"/>
      <c r="CK119" s="1040"/>
      <c r="CL119" s="1041"/>
      <c r="CM119" s="1095" t="s">
        <v>460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247</v>
      </c>
      <c r="DH119" s="1077"/>
      <c r="DI119" s="1077"/>
      <c r="DJ119" s="1077"/>
      <c r="DK119" s="1078"/>
      <c r="DL119" s="1076" t="s">
        <v>247</v>
      </c>
      <c r="DM119" s="1077"/>
      <c r="DN119" s="1077"/>
      <c r="DO119" s="1077"/>
      <c r="DP119" s="1078"/>
      <c r="DQ119" s="1076">
        <v>3456</v>
      </c>
      <c r="DR119" s="1077"/>
      <c r="DS119" s="1077"/>
      <c r="DT119" s="1077"/>
      <c r="DU119" s="1078"/>
      <c r="DV119" s="1079">
        <v>0.2</v>
      </c>
      <c r="DW119" s="1080"/>
      <c r="DX119" s="1080"/>
      <c r="DY119" s="1080"/>
      <c r="DZ119" s="1081"/>
    </row>
    <row r="120" spans="1:130" s="244" customFormat="1" ht="26.25" customHeight="1" x14ac:dyDescent="0.15">
      <c r="A120" s="1152"/>
      <c r="B120" s="1039"/>
      <c r="C120" s="1009" t="s">
        <v>436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247</v>
      </c>
      <c r="AB120" s="1052"/>
      <c r="AC120" s="1052"/>
      <c r="AD120" s="1052"/>
      <c r="AE120" s="1053"/>
      <c r="AF120" s="1054" t="s">
        <v>247</v>
      </c>
      <c r="AG120" s="1052"/>
      <c r="AH120" s="1052"/>
      <c r="AI120" s="1052"/>
      <c r="AJ120" s="1053"/>
      <c r="AK120" s="1054" t="s">
        <v>247</v>
      </c>
      <c r="AL120" s="1052"/>
      <c r="AM120" s="1052"/>
      <c r="AN120" s="1052"/>
      <c r="AO120" s="1053"/>
      <c r="AP120" s="1055" t="s">
        <v>247</v>
      </c>
      <c r="AQ120" s="1056"/>
      <c r="AR120" s="1056"/>
      <c r="AS120" s="1056"/>
      <c r="AT120" s="1057"/>
      <c r="AU120" s="1082" t="s">
        <v>461</v>
      </c>
      <c r="AV120" s="1083"/>
      <c r="AW120" s="1083"/>
      <c r="AX120" s="1083"/>
      <c r="AY120" s="1084"/>
      <c r="AZ120" s="1033" t="s">
        <v>462</v>
      </c>
      <c r="BA120" s="982"/>
      <c r="BB120" s="982"/>
      <c r="BC120" s="982"/>
      <c r="BD120" s="982"/>
      <c r="BE120" s="982"/>
      <c r="BF120" s="982"/>
      <c r="BG120" s="982"/>
      <c r="BH120" s="982"/>
      <c r="BI120" s="982"/>
      <c r="BJ120" s="982"/>
      <c r="BK120" s="982"/>
      <c r="BL120" s="982"/>
      <c r="BM120" s="982"/>
      <c r="BN120" s="982"/>
      <c r="BO120" s="982"/>
      <c r="BP120" s="983"/>
      <c r="BQ120" s="1019">
        <v>2143622</v>
      </c>
      <c r="BR120" s="1020"/>
      <c r="BS120" s="1020"/>
      <c r="BT120" s="1020"/>
      <c r="BU120" s="1020"/>
      <c r="BV120" s="1020">
        <v>2044802</v>
      </c>
      <c r="BW120" s="1020"/>
      <c r="BX120" s="1020"/>
      <c r="BY120" s="1020"/>
      <c r="BZ120" s="1020"/>
      <c r="CA120" s="1020">
        <v>1896014</v>
      </c>
      <c r="CB120" s="1020"/>
      <c r="CC120" s="1020"/>
      <c r="CD120" s="1020"/>
      <c r="CE120" s="1020"/>
      <c r="CF120" s="1034">
        <v>96.5</v>
      </c>
      <c r="CG120" s="1035"/>
      <c r="CH120" s="1035"/>
      <c r="CI120" s="1035"/>
      <c r="CJ120" s="1035"/>
      <c r="CK120" s="1100" t="s">
        <v>463</v>
      </c>
      <c r="CL120" s="1101"/>
      <c r="CM120" s="1101"/>
      <c r="CN120" s="1101"/>
      <c r="CO120" s="1102"/>
      <c r="CP120" s="1108" t="s">
        <v>464</v>
      </c>
      <c r="CQ120" s="1109"/>
      <c r="CR120" s="1109"/>
      <c r="CS120" s="1109"/>
      <c r="CT120" s="1109"/>
      <c r="CU120" s="1109"/>
      <c r="CV120" s="1109"/>
      <c r="CW120" s="1109"/>
      <c r="CX120" s="1109"/>
      <c r="CY120" s="1109"/>
      <c r="CZ120" s="1109"/>
      <c r="DA120" s="1109"/>
      <c r="DB120" s="1109"/>
      <c r="DC120" s="1109"/>
      <c r="DD120" s="1109"/>
      <c r="DE120" s="1109"/>
      <c r="DF120" s="1110"/>
      <c r="DG120" s="1019">
        <v>410743</v>
      </c>
      <c r="DH120" s="1020"/>
      <c r="DI120" s="1020"/>
      <c r="DJ120" s="1020"/>
      <c r="DK120" s="1020"/>
      <c r="DL120" s="1020">
        <v>401788</v>
      </c>
      <c r="DM120" s="1020"/>
      <c r="DN120" s="1020"/>
      <c r="DO120" s="1020"/>
      <c r="DP120" s="1020"/>
      <c r="DQ120" s="1020">
        <v>417894</v>
      </c>
      <c r="DR120" s="1020"/>
      <c r="DS120" s="1020"/>
      <c r="DT120" s="1020"/>
      <c r="DU120" s="1020"/>
      <c r="DV120" s="1021">
        <v>21.3</v>
      </c>
      <c r="DW120" s="1021"/>
      <c r="DX120" s="1021"/>
      <c r="DY120" s="1021"/>
      <c r="DZ120" s="1022"/>
    </row>
    <row r="121" spans="1:130" s="244" customFormat="1" ht="26.25" customHeight="1" x14ac:dyDescent="0.15">
      <c r="A121" s="1152"/>
      <c r="B121" s="1039"/>
      <c r="C121" s="1060" t="s">
        <v>465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20250</v>
      </c>
      <c r="AB121" s="1052"/>
      <c r="AC121" s="1052"/>
      <c r="AD121" s="1052"/>
      <c r="AE121" s="1053"/>
      <c r="AF121" s="1054" t="s">
        <v>247</v>
      </c>
      <c r="AG121" s="1052"/>
      <c r="AH121" s="1052"/>
      <c r="AI121" s="1052"/>
      <c r="AJ121" s="1053"/>
      <c r="AK121" s="1054" t="s">
        <v>247</v>
      </c>
      <c r="AL121" s="1052"/>
      <c r="AM121" s="1052"/>
      <c r="AN121" s="1052"/>
      <c r="AO121" s="1053"/>
      <c r="AP121" s="1055" t="s">
        <v>247</v>
      </c>
      <c r="AQ121" s="1056"/>
      <c r="AR121" s="1056"/>
      <c r="AS121" s="1056"/>
      <c r="AT121" s="1057"/>
      <c r="AU121" s="1085"/>
      <c r="AV121" s="1086"/>
      <c r="AW121" s="1086"/>
      <c r="AX121" s="1086"/>
      <c r="AY121" s="1087"/>
      <c r="AZ121" s="1042" t="s">
        <v>466</v>
      </c>
      <c r="BA121" s="1043"/>
      <c r="BB121" s="1043"/>
      <c r="BC121" s="1043"/>
      <c r="BD121" s="1043"/>
      <c r="BE121" s="1043"/>
      <c r="BF121" s="1043"/>
      <c r="BG121" s="1043"/>
      <c r="BH121" s="1043"/>
      <c r="BI121" s="1043"/>
      <c r="BJ121" s="1043"/>
      <c r="BK121" s="1043"/>
      <c r="BL121" s="1043"/>
      <c r="BM121" s="1043"/>
      <c r="BN121" s="1043"/>
      <c r="BO121" s="1043"/>
      <c r="BP121" s="1044"/>
      <c r="BQ121" s="1012">
        <v>4908</v>
      </c>
      <c r="BR121" s="1013"/>
      <c r="BS121" s="1013"/>
      <c r="BT121" s="1013"/>
      <c r="BU121" s="1013"/>
      <c r="BV121" s="1013">
        <v>2059</v>
      </c>
      <c r="BW121" s="1013"/>
      <c r="BX121" s="1013"/>
      <c r="BY121" s="1013"/>
      <c r="BZ121" s="1013"/>
      <c r="CA121" s="1013">
        <v>619</v>
      </c>
      <c r="CB121" s="1013"/>
      <c r="CC121" s="1013"/>
      <c r="CD121" s="1013"/>
      <c r="CE121" s="1013"/>
      <c r="CF121" s="1007">
        <v>0</v>
      </c>
      <c r="CG121" s="1008"/>
      <c r="CH121" s="1008"/>
      <c r="CI121" s="1008"/>
      <c r="CJ121" s="1008"/>
      <c r="CK121" s="1103"/>
      <c r="CL121" s="1104"/>
      <c r="CM121" s="1104"/>
      <c r="CN121" s="1104"/>
      <c r="CO121" s="1105"/>
      <c r="CP121" s="1113" t="s">
        <v>467</v>
      </c>
      <c r="CQ121" s="1114"/>
      <c r="CR121" s="1114"/>
      <c r="CS121" s="1114"/>
      <c r="CT121" s="1114"/>
      <c r="CU121" s="1114"/>
      <c r="CV121" s="1114"/>
      <c r="CW121" s="1114"/>
      <c r="CX121" s="1114"/>
      <c r="CY121" s="1114"/>
      <c r="CZ121" s="1114"/>
      <c r="DA121" s="1114"/>
      <c r="DB121" s="1114"/>
      <c r="DC121" s="1114"/>
      <c r="DD121" s="1114"/>
      <c r="DE121" s="1114"/>
      <c r="DF121" s="1115"/>
      <c r="DG121" s="1012" t="s">
        <v>247</v>
      </c>
      <c r="DH121" s="1013"/>
      <c r="DI121" s="1013"/>
      <c r="DJ121" s="1013"/>
      <c r="DK121" s="1013"/>
      <c r="DL121" s="1013">
        <v>124652</v>
      </c>
      <c r="DM121" s="1013"/>
      <c r="DN121" s="1013"/>
      <c r="DO121" s="1013"/>
      <c r="DP121" s="1013"/>
      <c r="DQ121" s="1013">
        <v>83883</v>
      </c>
      <c r="DR121" s="1013"/>
      <c r="DS121" s="1013"/>
      <c r="DT121" s="1013"/>
      <c r="DU121" s="1013"/>
      <c r="DV121" s="1014">
        <v>4.3</v>
      </c>
      <c r="DW121" s="1014"/>
      <c r="DX121" s="1014"/>
      <c r="DY121" s="1014"/>
      <c r="DZ121" s="1015"/>
    </row>
    <row r="122" spans="1:130" s="244" customFormat="1" ht="26.25" customHeight="1" x14ac:dyDescent="0.15">
      <c r="A122" s="1152"/>
      <c r="B122" s="1039"/>
      <c r="C122" s="1009" t="s">
        <v>447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247</v>
      </c>
      <c r="AB122" s="1052"/>
      <c r="AC122" s="1052"/>
      <c r="AD122" s="1052"/>
      <c r="AE122" s="1053"/>
      <c r="AF122" s="1054" t="s">
        <v>247</v>
      </c>
      <c r="AG122" s="1052"/>
      <c r="AH122" s="1052"/>
      <c r="AI122" s="1052"/>
      <c r="AJ122" s="1053"/>
      <c r="AK122" s="1054" t="s">
        <v>173</v>
      </c>
      <c r="AL122" s="1052"/>
      <c r="AM122" s="1052"/>
      <c r="AN122" s="1052"/>
      <c r="AO122" s="1053"/>
      <c r="AP122" s="1055" t="s">
        <v>247</v>
      </c>
      <c r="AQ122" s="1056"/>
      <c r="AR122" s="1056"/>
      <c r="AS122" s="1056"/>
      <c r="AT122" s="1057"/>
      <c r="AU122" s="1085"/>
      <c r="AV122" s="1086"/>
      <c r="AW122" s="1086"/>
      <c r="AX122" s="1086"/>
      <c r="AY122" s="1087"/>
      <c r="AZ122" s="1067" t="s">
        <v>468</v>
      </c>
      <c r="BA122" s="1058"/>
      <c r="BB122" s="1058"/>
      <c r="BC122" s="1058"/>
      <c r="BD122" s="1058"/>
      <c r="BE122" s="1058"/>
      <c r="BF122" s="1058"/>
      <c r="BG122" s="1058"/>
      <c r="BH122" s="1058"/>
      <c r="BI122" s="1058"/>
      <c r="BJ122" s="1058"/>
      <c r="BK122" s="1058"/>
      <c r="BL122" s="1058"/>
      <c r="BM122" s="1058"/>
      <c r="BN122" s="1058"/>
      <c r="BO122" s="1058"/>
      <c r="BP122" s="1059"/>
      <c r="BQ122" s="1090">
        <v>2926649</v>
      </c>
      <c r="BR122" s="1091"/>
      <c r="BS122" s="1091"/>
      <c r="BT122" s="1091"/>
      <c r="BU122" s="1091"/>
      <c r="BV122" s="1091">
        <v>2847623</v>
      </c>
      <c r="BW122" s="1091"/>
      <c r="BX122" s="1091"/>
      <c r="BY122" s="1091"/>
      <c r="BZ122" s="1091"/>
      <c r="CA122" s="1091">
        <v>2747178</v>
      </c>
      <c r="CB122" s="1091"/>
      <c r="CC122" s="1091"/>
      <c r="CD122" s="1091"/>
      <c r="CE122" s="1091"/>
      <c r="CF122" s="1111">
        <v>139.9</v>
      </c>
      <c r="CG122" s="1112"/>
      <c r="CH122" s="1112"/>
      <c r="CI122" s="1112"/>
      <c r="CJ122" s="1112"/>
      <c r="CK122" s="1103"/>
      <c r="CL122" s="1104"/>
      <c r="CM122" s="1104"/>
      <c r="CN122" s="1104"/>
      <c r="CO122" s="1105"/>
      <c r="CP122" s="1113" t="s">
        <v>404</v>
      </c>
      <c r="CQ122" s="1114"/>
      <c r="CR122" s="1114"/>
      <c r="CS122" s="1114"/>
      <c r="CT122" s="1114"/>
      <c r="CU122" s="1114"/>
      <c r="CV122" s="1114"/>
      <c r="CW122" s="1114"/>
      <c r="CX122" s="1114"/>
      <c r="CY122" s="1114"/>
      <c r="CZ122" s="1114"/>
      <c r="DA122" s="1114"/>
      <c r="DB122" s="1114"/>
      <c r="DC122" s="1114"/>
      <c r="DD122" s="1114"/>
      <c r="DE122" s="1114"/>
      <c r="DF122" s="1115"/>
      <c r="DG122" s="1012">
        <v>37</v>
      </c>
      <c r="DH122" s="1013"/>
      <c r="DI122" s="1013"/>
      <c r="DJ122" s="1013"/>
      <c r="DK122" s="1013"/>
      <c r="DL122" s="1013">
        <v>213</v>
      </c>
      <c r="DM122" s="1013"/>
      <c r="DN122" s="1013"/>
      <c r="DO122" s="1013"/>
      <c r="DP122" s="1013"/>
      <c r="DQ122" s="1013">
        <v>252</v>
      </c>
      <c r="DR122" s="1013"/>
      <c r="DS122" s="1013"/>
      <c r="DT122" s="1013"/>
      <c r="DU122" s="1013"/>
      <c r="DV122" s="1014">
        <v>0</v>
      </c>
      <c r="DW122" s="1014"/>
      <c r="DX122" s="1014"/>
      <c r="DY122" s="1014"/>
      <c r="DZ122" s="1015"/>
    </row>
    <row r="123" spans="1:130" s="244" customFormat="1" ht="26.25" customHeight="1" x14ac:dyDescent="0.15">
      <c r="A123" s="1152"/>
      <c r="B123" s="1039"/>
      <c r="C123" s="1009" t="s">
        <v>453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247</v>
      </c>
      <c r="AB123" s="1052"/>
      <c r="AC123" s="1052"/>
      <c r="AD123" s="1052"/>
      <c r="AE123" s="1053"/>
      <c r="AF123" s="1054" t="s">
        <v>173</v>
      </c>
      <c r="AG123" s="1052"/>
      <c r="AH123" s="1052"/>
      <c r="AI123" s="1052"/>
      <c r="AJ123" s="1053"/>
      <c r="AK123" s="1054" t="s">
        <v>173</v>
      </c>
      <c r="AL123" s="1052"/>
      <c r="AM123" s="1052"/>
      <c r="AN123" s="1052"/>
      <c r="AO123" s="1053"/>
      <c r="AP123" s="1055" t="s">
        <v>247</v>
      </c>
      <c r="AQ123" s="1056"/>
      <c r="AR123" s="1056"/>
      <c r="AS123" s="1056"/>
      <c r="AT123" s="1057"/>
      <c r="AU123" s="1088"/>
      <c r="AV123" s="1089"/>
      <c r="AW123" s="1089"/>
      <c r="AX123" s="1089"/>
      <c r="AY123" s="1089"/>
      <c r="AZ123" s="275" t="s">
        <v>188</v>
      </c>
      <c r="BA123" s="275"/>
      <c r="BB123" s="275"/>
      <c r="BC123" s="275"/>
      <c r="BD123" s="275"/>
      <c r="BE123" s="275"/>
      <c r="BF123" s="275"/>
      <c r="BG123" s="275"/>
      <c r="BH123" s="275"/>
      <c r="BI123" s="275"/>
      <c r="BJ123" s="275"/>
      <c r="BK123" s="275"/>
      <c r="BL123" s="275"/>
      <c r="BM123" s="275"/>
      <c r="BN123" s="275"/>
      <c r="BO123" s="1068" t="s">
        <v>469</v>
      </c>
      <c r="BP123" s="1099"/>
      <c r="BQ123" s="1158">
        <v>5075179</v>
      </c>
      <c r="BR123" s="1159"/>
      <c r="BS123" s="1159"/>
      <c r="BT123" s="1159"/>
      <c r="BU123" s="1159"/>
      <c r="BV123" s="1159">
        <v>4894484</v>
      </c>
      <c r="BW123" s="1159"/>
      <c r="BX123" s="1159"/>
      <c r="BY123" s="1159"/>
      <c r="BZ123" s="1159"/>
      <c r="CA123" s="1159">
        <v>4643811</v>
      </c>
      <c r="CB123" s="1159"/>
      <c r="CC123" s="1159"/>
      <c r="CD123" s="1159"/>
      <c r="CE123" s="1159"/>
      <c r="CF123" s="1092"/>
      <c r="CG123" s="1093"/>
      <c r="CH123" s="1093"/>
      <c r="CI123" s="1093"/>
      <c r="CJ123" s="1094"/>
      <c r="CK123" s="1103"/>
      <c r="CL123" s="1104"/>
      <c r="CM123" s="1104"/>
      <c r="CN123" s="1104"/>
      <c r="CO123" s="1105"/>
      <c r="CP123" s="1113" t="s">
        <v>470</v>
      </c>
      <c r="CQ123" s="1114"/>
      <c r="CR123" s="1114"/>
      <c r="CS123" s="1114"/>
      <c r="CT123" s="1114"/>
      <c r="CU123" s="1114"/>
      <c r="CV123" s="1114"/>
      <c r="CW123" s="1114"/>
      <c r="CX123" s="1114"/>
      <c r="CY123" s="1114"/>
      <c r="CZ123" s="1114"/>
      <c r="DA123" s="1114"/>
      <c r="DB123" s="1114"/>
      <c r="DC123" s="1114"/>
      <c r="DD123" s="1114"/>
      <c r="DE123" s="1114"/>
      <c r="DF123" s="1115"/>
      <c r="DG123" s="1051" t="s">
        <v>247</v>
      </c>
      <c r="DH123" s="1052"/>
      <c r="DI123" s="1052"/>
      <c r="DJ123" s="1052"/>
      <c r="DK123" s="1053"/>
      <c r="DL123" s="1054" t="s">
        <v>247</v>
      </c>
      <c r="DM123" s="1052"/>
      <c r="DN123" s="1052"/>
      <c r="DO123" s="1052"/>
      <c r="DP123" s="1053"/>
      <c r="DQ123" s="1054" t="s">
        <v>247</v>
      </c>
      <c r="DR123" s="1052"/>
      <c r="DS123" s="1052"/>
      <c r="DT123" s="1052"/>
      <c r="DU123" s="1053"/>
      <c r="DV123" s="1055" t="s">
        <v>247</v>
      </c>
      <c r="DW123" s="1056"/>
      <c r="DX123" s="1056"/>
      <c r="DY123" s="1056"/>
      <c r="DZ123" s="1057"/>
    </row>
    <row r="124" spans="1:130" s="244" customFormat="1" ht="26.25" customHeight="1" thickBot="1" x14ac:dyDescent="0.2">
      <c r="A124" s="1152"/>
      <c r="B124" s="1039"/>
      <c r="C124" s="1009" t="s">
        <v>456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173</v>
      </c>
      <c r="AB124" s="1052"/>
      <c r="AC124" s="1052"/>
      <c r="AD124" s="1052"/>
      <c r="AE124" s="1053"/>
      <c r="AF124" s="1054" t="s">
        <v>247</v>
      </c>
      <c r="AG124" s="1052"/>
      <c r="AH124" s="1052"/>
      <c r="AI124" s="1052"/>
      <c r="AJ124" s="1053"/>
      <c r="AK124" s="1054" t="s">
        <v>247</v>
      </c>
      <c r="AL124" s="1052"/>
      <c r="AM124" s="1052"/>
      <c r="AN124" s="1052"/>
      <c r="AO124" s="1053"/>
      <c r="AP124" s="1055" t="s">
        <v>247</v>
      </c>
      <c r="AQ124" s="1056"/>
      <c r="AR124" s="1056"/>
      <c r="AS124" s="1056"/>
      <c r="AT124" s="1057"/>
      <c r="AU124" s="1154" t="s">
        <v>471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247</v>
      </c>
      <c r="BR124" s="1121"/>
      <c r="BS124" s="1121"/>
      <c r="BT124" s="1121"/>
      <c r="BU124" s="1121"/>
      <c r="BV124" s="1121" t="s">
        <v>247</v>
      </c>
      <c r="BW124" s="1121"/>
      <c r="BX124" s="1121"/>
      <c r="BY124" s="1121"/>
      <c r="BZ124" s="1121"/>
      <c r="CA124" s="1121" t="s">
        <v>247</v>
      </c>
      <c r="CB124" s="1121"/>
      <c r="CC124" s="1121"/>
      <c r="CD124" s="1121"/>
      <c r="CE124" s="1121"/>
      <c r="CF124" s="1122"/>
      <c r="CG124" s="1123"/>
      <c r="CH124" s="1123"/>
      <c r="CI124" s="1123"/>
      <c r="CJ124" s="1124"/>
      <c r="CK124" s="1106"/>
      <c r="CL124" s="1106"/>
      <c r="CM124" s="1106"/>
      <c r="CN124" s="1106"/>
      <c r="CO124" s="1107"/>
      <c r="CP124" s="1113" t="s">
        <v>472</v>
      </c>
      <c r="CQ124" s="1114"/>
      <c r="CR124" s="1114"/>
      <c r="CS124" s="1114"/>
      <c r="CT124" s="1114"/>
      <c r="CU124" s="1114"/>
      <c r="CV124" s="1114"/>
      <c r="CW124" s="1114"/>
      <c r="CX124" s="1114"/>
      <c r="CY124" s="1114"/>
      <c r="CZ124" s="1114"/>
      <c r="DA124" s="1114"/>
      <c r="DB124" s="1114"/>
      <c r="DC124" s="1114"/>
      <c r="DD124" s="1114"/>
      <c r="DE124" s="1114"/>
      <c r="DF124" s="1115"/>
      <c r="DG124" s="1098" t="s">
        <v>173</v>
      </c>
      <c r="DH124" s="1077"/>
      <c r="DI124" s="1077"/>
      <c r="DJ124" s="1077"/>
      <c r="DK124" s="1078"/>
      <c r="DL124" s="1076" t="s">
        <v>437</v>
      </c>
      <c r="DM124" s="1077"/>
      <c r="DN124" s="1077"/>
      <c r="DO124" s="1077"/>
      <c r="DP124" s="1078"/>
      <c r="DQ124" s="1076" t="s">
        <v>247</v>
      </c>
      <c r="DR124" s="1077"/>
      <c r="DS124" s="1077"/>
      <c r="DT124" s="1077"/>
      <c r="DU124" s="1078"/>
      <c r="DV124" s="1079" t="s">
        <v>247</v>
      </c>
      <c r="DW124" s="1080"/>
      <c r="DX124" s="1080"/>
      <c r="DY124" s="1080"/>
      <c r="DZ124" s="1081"/>
    </row>
    <row r="125" spans="1:130" s="244" customFormat="1" ht="26.25" customHeight="1" x14ac:dyDescent="0.15">
      <c r="A125" s="1152"/>
      <c r="B125" s="1039"/>
      <c r="C125" s="1009" t="s">
        <v>458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173</v>
      </c>
      <c r="AB125" s="1052"/>
      <c r="AC125" s="1052"/>
      <c r="AD125" s="1052"/>
      <c r="AE125" s="1053"/>
      <c r="AF125" s="1054" t="s">
        <v>437</v>
      </c>
      <c r="AG125" s="1052"/>
      <c r="AH125" s="1052"/>
      <c r="AI125" s="1052"/>
      <c r="AJ125" s="1053"/>
      <c r="AK125" s="1054" t="s">
        <v>247</v>
      </c>
      <c r="AL125" s="1052"/>
      <c r="AM125" s="1052"/>
      <c r="AN125" s="1052"/>
      <c r="AO125" s="1053"/>
      <c r="AP125" s="1055" t="s">
        <v>247</v>
      </c>
      <c r="AQ125" s="1056"/>
      <c r="AR125" s="1056"/>
      <c r="AS125" s="1056"/>
      <c r="AT125" s="105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6" t="s">
        <v>473</v>
      </c>
      <c r="CL125" s="1101"/>
      <c r="CM125" s="1101"/>
      <c r="CN125" s="1101"/>
      <c r="CO125" s="1102"/>
      <c r="CP125" s="1033" t="s">
        <v>474</v>
      </c>
      <c r="CQ125" s="982"/>
      <c r="CR125" s="982"/>
      <c r="CS125" s="982"/>
      <c r="CT125" s="982"/>
      <c r="CU125" s="982"/>
      <c r="CV125" s="982"/>
      <c r="CW125" s="982"/>
      <c r="CX125" s="982"/>
      <c r="CY125" s="982"/>
      <c r="CZ125" s="982"/>
      <c r="DA125" s="982"/>
      <c r="DB125" s="982"/>
      <c r="DC125" s="982"/>
      <c r="DD125" s="982"/>
      <c r="DE125" s="982"/>
      <c r="DF125" s="983"/>
      <c r="DG125" s="1019" t="s">
        <v>247</v>
      </c>
      <c r="DH125" s="1020"/>
      <c r="DI125" s="1020"/>
      <c r="DJ125" s="1020"/>
      <c r="DK125" s="1020"/>
      <c r="DL125" s="1020" t="s">
        <v>247</v>
      </c>
      <c r="DM125" s="1020"/>
      <c r="DN125" s="1020"/>
      <c r="DO125" s="1020"/>
      <c r="DP125" s="1020"/>
      <c r="DQ125" s="1020" t="s">
        <v>247</v>
      </c>
      <c r="DR125" s="1020"/>
      <c r="DS125" s="1020"/>
      <c r="DT125" s="1020"/>
      <c r="DU125" s="1020"/>
      <c r="DV125" s="1021" t="s">
        <v>173</v>
      </c>
      <c r="DW125" s="1021"/>
      <c r="DX125" s="1021"/>
      <c r="DY125" s="1021"/>
      <c r="DZ125" s="1022"/>
    </row>
    <row r="126" spans="1:130" s="244" customFormat="1" ht="26.25" customHeight="1" thickBot="1" x14ac:dyDescent="0.2">
      <c r="A126" s="1152"/>
      <c r="B126" s="1039"/>
      <c r="C126" s="1009" t="s">
        <v>460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1152</v>
      </c>
      <c r="AB126" s="1052"/>
      <c r="AC126" s="1052"/>
      <c r="AD126" s="1052"/>
      <c r="AE126" s="1053"/>
      <c r="AF126" s="1054">
        <v>1152</v>
      </c>
      <c r="AG126" s="1052"/>
      <c r="AH126" s="1052"/>
      <c r="AI126" s="1052"/>
      <c r="AJ126" s="1053"/>
      <c r="AK126" s="1054">
        <v>1152</v>
      </c>
      <c r="AL126" s="1052"/>
      <c r="AM126" s="1052"/>
      <c r="AN126" s="1052"/>
      <c r="AO126" s="1053"/>
      <c r="AP126" s="1055">
        <v>0.1</v>
      </c>
      <c r="AQ126" s="1056"/>
      <c r="AR126" s="1056"/>
      <c r="AS126" s="1056"/>
      <c r="AT126" s="105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7"/>
      <c r="CL126" s="1104"/>
      <c r="CM126" s="1104"/>
      <c r="CN126" s="1104"/>
      <c r="CO126" s="1105"/>
      <c r="CP126" s="1042" t="s">
        <v>475</v>
      </c>
      <c r="CQ126" s="1043"/>
      <c r="CR126" s="1043"/>
      <c r="CS126" s="1043"/>
      <c r="CT126" s="1043"/>
      <c r="CU126" s="1043"/>
      <c r="CV126" s="1043"/>
      <c r="CW126" s="1043"/>
      <c r="CX126" s="1043"/>
      <c r="CY126" s="1043"/>
      <c r="CZ126" s="1043"/>
      <c r="DA126" s="1043"/>
      <c r="DB126" s="1043"/>
      <c r="DC126" s="1043"/>
      <c r="DD126" s="1043"/>
      <c r="DE126" s="1043"/>
      <c r="DF126" s="1044"/>
      <c r="DG126" s="1012" t="s">
        <v>247</v>
      </c>
      <c r="DH126" s="1013"/>
      <c r="DI126" s="1013"/>
      <c r="DJ126" s="1013"/>
      <c r="DK126" s="1013"/>
      <c r="DL126" s="1013" t="s">
        <v>247</v>
      </c>
      <c r="DM126" s="1013"/>
      <c r="DN126" s="1013"/>
      <c r="DO126" s="1013"/>
      <c r="DP126" s="1013"/>
      <c r="DQ126" s="1013" t="s">
        <v>173</v>
      </c>
      <c r="DR126" s="1013"/>
      <c r="DS126" s="1013"/>
      <c r="DT126" s="1013"/>
      <c r="DU126" s="1013"/>
      <c r="DV126" s="1014" t="s">
        <v>247</v>
      </c>
      <c r="DW126" s="1014"/>
      <c r="DX126" s="1014"/>
      <c r="DY126" s="1014"/>
      <c r="DZ126" s="1015"/>
    </row>
    <row r="127" spans="1:130" s="244" customFormat="1" ht="26.25" customHeight="1" x14ac:dyDescent="0.15">
      <c r="A127" s="1153"/>
      <c r="B127" s="1041"/>
      <c r="C127" s="1095" t="s">
        <v>476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247</v>
      </c>
      <c r="AB127" s="1052"/>
      <c r="AC127" s="1052"/>
      <c r="AD127" s="1052"/>
      <c r="AE127" s="1053"/>
      <c r="AF127" s="1054" t="s">
        <v>173</v>
      </c>
      <c r="AG127" s="1052"/>
      <c r="AH127" s="1052"/>
      <c r="AI127" s="1052"/>
      <c r="AJ127" s="1053"/>
      <c r="AK127" s="1054" t="s">
        <v>173</v>
      </c>
      <c r="AL127" s="1052"/>
      <c r="AM127" s="1052"/>
      <c r="AN127" s="1052"/>
      <c r="AO127" s="1053"/>
      <c r="AP127" s="1055" t="s">
        <v>437</v>
      </c>
      <c r="AQ127" s="1056"/>
      <c r="AR127" s="1056"/>
      <c r="AS127" s="1056"/>
      <c r="AT127" s="1057"/>
      <c r="AU127" s="280"/>
      <c r="AV127" s="280"/>
      <c r="AW127" s="280"/>
      <c r="AX127" s="1125" t="s">
        <v>477</v>
      </c>
      <c r="AY127" s="1126"/>
      <c r="AZ127" s="1126"/>
      <c r="BA127" s="1126"/>
      <c r="BB127" s="1126"/>
      <c r="BC127" s="1126"/>
      <c r="BD127" s="1126"/>
      <c r="BE127" s="1127"/>
      <c r="BF127" s="1128" t="s">
        <v>478</v>
      </c>
      <c r="BG127" s="1126"/>
      <c r="BH127" s="1126"/>
      <c r="BI127" s="1126"/>
      <c r="BJ127" s="1126"/>
      <c r="BK127" s="1126"/>
      <c r="BL127" s="1127"/>
      <c r="BM127" s="1128" t="s">
        <v>479</v>
      </c>
      <c r="BN127" s="1126"/>
      <c r="BO127" s="1126"/>
      <c r="BP127" s="1126"/>
      <c r="BQ127" s="1126"/>
      <c r="BR127" s="1126"/>
      <c r="BS127" s="1127"/>
      <c r="BT127" s="1128" t="s">
        <v>480</v>
      </c>
      <c r="BU127" s="1126"/>
      <c r="BV127" s="1126"/>
      <c r="BW127" s="1126"/>
      <c r="BX127" s="1126"/>
      <c r="BY127" s="1126"/>
      <c r="BZ127" s="1150"/>
      <c r="CA127" s="280"/>
      <c r="CB127" s="280"/>
      <c r="CC127" s="280"/>
      <c r="CD127" s="281"/>
      <c r="CE127" s="281"/>
      <c r="CF127" s="281"/>
      <c r="CG127" s="278"/>
      <c r="CH127" s="278"/>
      <c r="CI127" s="278"/>
      <c r="CJ127" s="279"/>
      <c r="CK127" s="1117"/>
      <c r="CL127" s="1104"/>
      <c r="CM127" s="1104"/>
      <c r="CN127" s="1104"/>
      <c r="CO127" s="1105"/>
      <c r="CP127" s="1042" t="s">
        <v>481</v>
      </c>
      <c r="CQ127" s="1043"/>
      <c r="CR127" s="1043"/>
      <c r="CS127" s="1043"/>
      <c r="CT127" s="1043"/>
      <c r="CU127" s="1043"/>
      <c r="CV127" s="1043"/>
      <c r="CW127" s="1043"/>
      <c r="CX127" s="1043"/>
      <c r="CY127" s="1043"/>
      <c r="CZ127" s="1043"/>
      <c r="DA127" s="1043"/>
      <c r="DB127" s="1043"/>
      <c r="DC127" s="1043"/>
      <c r="DD127" s="1043"/>
      <c r="DE127" s="1043"/>
      <c r="DF127" s="1044"/>
      <c r="DG127" s="1012" t="s">
        <v>247</v>
      </c>
      <c r="DH127" s="1013"/>
      <c r="DI127" s="1013"/>
      <c r="DJ127" s="1013"/>
      <c r="DK127" s="1013"/>
      <c r="DL127" s="1013" t="s">
        <v>247</v>
      </c>
      <c r="DM127" s="1013"/>
      <c r="DN127" s="1013"/>
      <c r="DO127" s="1013"/>
      <c r="DP127" s="1013"/>
      <c r="DQ127" s="1013" t="s">
        <v>173</v>
      </c>
      <c r="DR127" s="1013"/>
      <c r="DS127" s="1013"/>
      <c r="DT127" s="1013"/>
      <c r="DU127" s="1013"/>
      <c r="DV127" s="1014" t="s">
        <v>247</v>
      </c>
      <c r="DW127" s="1014"/>
      <c r="DX127" s="1014"/>
      <c r="DY127" s="1014"/>
      <c r="DZ127" s="1015"/>
    </row>
    <row r="128" spans="1:130" s="244" customFormat="1" ht="26.25" customHeight="1" thickBot="1" x14ac:dyDescent="0.2">
      <c r="A128" s="1136" t="s">
        <v>482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483</v>
      </c>
      <c r="X128" s="1138"/>
      <c r="Y128" s="1138"/>
      <c r="Z128" s="1139"/>
      <c r="AA128" s="1140">
        <v>2085</v>
      </c>
      <c r="AB128" s="1141"/>
      <c r="AC128" s="1141"/>
      <c r="AD128" s="1141"/>
      <c r="AE128" s="1142"/>
      <c r="AF128" s="1143">
        <v>577</v>
      </c>
      <c r="AG128" s="1141"/>
      <c r="AH128" s="1141"/>
      <c r="AI128" s="1141"/>
      <c r="AJ128" s="1142"/>
      <c r="AK128" s="1143">
        <v>2114</v>
      </c>
      <c r="AL128" s="1141"/>
      <c r="AM128" s="1141"/>
      <c r="AN128" s="1141"/>
      <c r="AO128" s="1142"/>
      <c r="AP128" s="1144"/>
      <c r="AQ128" s="1145"/>
      <c r="AR128" s="1145"/>
      <c r="AS128" s="1145"/>
      <c r="AT128" s="1146"/>
      <c r="AU128" s="280"/>
      <c r="AV128" s="280"/>
      <c r="AW128" s="280"/>
      <c r="AX128" s="981" t="s">
        <v>484</v>
      </c>
      <c r="AY128" s="982"/>
      <c r="AZ128" s="982"/>
      <c r="BA128" s="982"/>
      <c r="BB128" s="982"/>
      <c r="BC128" s="982"/>
      <c r="BD128" s="982"/>
      <c r="BE128" s="983"/>
      <c r="BF128" s="1147" t="s">
        <v>247</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1"/>
      <c r="CB128" s="281"/>
      <c r="CC128" s="281"/>
      <c r="CD128" s="281"/>
      <c r="CE128" s="281"/>
      <c r="CF128" s="281"/>
      <c r="CG128" s="278"/>
      <c r="CH128" s="278"/>
      <c r="CI128" s="278"/>
      <c r="CJ128" s="279"/>
      <c r="CK128" s="1118"/>
      <c r="CL128" s="1119"/>
      <c r="CM128" s="1119"/>
      <c r="CN128" s="1119"/>
      <c r="CO128" s="1120"/>
      <c r="CP128" s="1129" t="s">
        <v>485</v>
      </c>
      <c r="CQ128" s="1130"/>
      <c r="CR128" s="1130"/>
      <c r="CS128" s="1130"/>
      <c r="CT128" s="1130"/>
      <c r="CU128" s="1130"/>
      <c r="CV128" s="1130"/>
      <c r="CW128" s="1130"/>
      <c r="CX128" s="1130"/>
      <c r="CY128" s="1130"/>
      <c r="CZ128" s="1130"/>
      <c r="DA128" s="1130"/>
      <c r="DB128" s="1130"/>
      <c r="DC128" s="1130"/>
      <c r="DD128" s="1130"/>
      <c r="DE128" s="1130"/>
      <c r="DF128" s="1131"/>
      <c r="DG128" s="1132" t="s">
        <v>437</v>
      </c>
      <c r="DH128" s="1133"/>
      <c r="DI128" s="1133"/>
      <c r="DJ128" s="1133"/>
      <c r="DK128" s="1133"/>
      <c r="DL128" s="1133" t="s">
        <v>247</v>
      </c>
      <c r="DM128" s="1133"/>
      <c r="DN128" s="1133"/>
      <c r="DO128" s="1133"/>
      <c r="DP128" s="1133"/>
      <c r="DQ128" s="1133" t="s">
        <v>437</v>
      </c>
      <c r="DR128" s="1133"/>
      <c r="DS128" s="1133"/>
      <c r="DT128" s="1133"/>
      <c r="DU128" s="1133"/>
      <c r="DV128" s="1134" t="s">
        <v>247</v>
      </c>
      <c r="DW128" s="1134"/>
      <c r="DX128" s="1134"/>
      <c r="DY128" s="1134"/>
      <c r="DZ128" s="1135"/>
    </row>
    <row r="129" spans="1:131" s="244"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486</v>
      </c>
      <c r="X129" s="1167"/>
      <c r="Y129" s="1167"/>
      <c r="Z129" s="1168"/>
      <c r="AA129" s="1051">
        <v>2170051</v>
      </c>
      <c r="AB129" s="1052"/>
      <c r="AC129" s="1052"/>
      <c r="AD129" s="1052"/>
      <c r="AE129" s="1053"/>
      <c r="AF129" s="1054">
        <v>2207796</v>
      </c>
      <c r="AG129" s="1052"/>
      <c r="AH129" s="1052"/>
      <c r="AI129" s="1052"/>
      <c r="AJ129" s="1053"/>
      <c r="AK129" s="1054">
        <v>2227356</v>
      </c>
      <c r="AL129" s="1052"/>
      <c r="AM129" s="1052"/>
      <c r="AN129" s="1052"/>
      <c r="AO129" s="1053"/>
      <c r="AP129" s="1169"/>
      <c r="AQ129" s="1170"/>
      <c r="AR129" s="1170"/>
      <c r="AS129" s="1170"/>
      <c r="AT129" s="1171"/>
      <c r="AU129" s="282"/>
      <c r="AV129" s="282"/>
      <c r="AW129" s="282"/>
      <c r="AX129" s="1160" t="s">
        <v>487</v>
      </c>
      <c r="AY129" s="1043"/>
      <c r="AZ129" s="1043"/>
      <c r="BA129" s="1043"/>
      <c r="BB129" s="1043"/>
      <c r="BC129" s="1043"/>
      <c r="BD129" s="1043"/>
      <c r="BE129" s="1044"/>
      <c r="BF129" s="1161" t="s">
        <v>247</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3" t="s">
        <v>488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489</v>
      </c>
      <c r="X130" s="1167"/>
      <c r="Y130" s="1167"/>
      <c r="Z130" s="1168"/>
      <c r="AA130" s="1051">
        <v>256350</v>
      </c>
      <c r="AB130" s="1052"/>
      <c r="AC130" s="1052"/>
      <c r="AD130" s="1052"/>
      <c r="AE130" s="1053"/>
      <c r="AF130" s="1054">
        <v>263358</v>
      </c>
      <c r="AG130" s="1052"/>
      <c r="AH130" s="1052"/>
      <c r="AI130" s="1052"/>
      <c r="AJ130" s="1053"/>
      <c r="AK130" s="1054">
        <v>263542</v>
      </c>
      <c r="AL130" s="1052"/>
      <c r="AM130" s="1052"/>
      <c r="AN130" s="1052"/>
      <c r="AO130" s="1053"/>
      <c r="AP130" s="1169"/>
      <c r="AQ130" s="1170"/>
      <c r="AR130" s="1170"/>
      <c r="AS130" s="1170"/>
      <c r="AT130" s="1171"/>
      <c r="AU130" s="282"/>
      <c r="AV130" s="282"/>
      <c r="AW130" s="282"/>
      <c r="AX130" s="1160" t="s">
        <v>490</v>
      </c>
      <c r="AY130" s="1043"/>
      <c r="AZ130" s="1043"/>
      <c r="BA130" s="1043"/>
      <c r="BB130" s="1043"/>
      <c r="BC130" s="1043"/>
      <c r="BD130" s="1043"/>
      <c r="BE130" s="1044"/>
      <c r="BF130" s="1197">
        <v>2.2000000000000002</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491</v>
      </c>
      <c r="X131" s="1205"/>
      <c r="Y131" s="1205"/>
      <c r="Z131" s="1206"/>
      <c r="AA131" s="1098">
        <v>1913701</v>
      </c>
      <c r="AB131" s="1077"/>
      <c r="AC131" s="1077"/>
      <c r="AD131" s="1077"/>
      <c r="AE131" s="1078"/>
      <c r="AF131" s="1076">
        <v>1944438</v>
      </c>
      <c r="AG131" s="1077"/>
      <c r="AH131" s="1077"/>
      <c r="AI131" s="1077"/>
      <c r="AJ131" s="1078"/>
      <c r="AK131" s="1076">
        <v>1963814</v>
      </c>
      <c r="AL131" s="1077"/>
      <c r="AM131" s="1077"/>
      <c r="AN131" s="1077"/>
      <c r="AO131" s="1078"/>
      <c r="AP131" s="1207"/>
      <c r="AQ131" s="1208"/>
      <c r="AR131" s="1208"/>
      <c r="AS131" s="1208"/>
      <c r="AT131" s="1209"/>
      <c r="AU131" s="282"/>
      <c r="AV131" s="282"/>
      <c r="AW131" s="282"/>
      <c r="AX131" s="1179" t="s">
        <v>492</v>
      </c>
      <c r="AY131" s="1130"/>
      <c r="AZ131" s="1130"/>
      <c r="BA131" s="1130"/>
      <c r="BB131" s="1130"/>
      <c r="BC131" s="1130"/>
      <c r="BD131" s="1130"/>
      <c r="BE131" s="1131"/>
      <c r="BF131" s="1180" t="s">
        <v>247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6" t="s">
        <v>493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494</v>
      </c>
      <c r="W132" s="1190"/>
      <c r="X132" s="1190"/>
      <c r="Y132" s="1190"/>
      <c r="Z132" s="1191"/>
      <c r="AA132" s="1192">
        <v>3.38077892</v>
      </c>
      <c r="AB132" s="1193"/>
      <c r="AC132" s="1193"/>
      <c r="AD132" s="1193"/>
      <c r="AE132" s="1194"/>
      <c r="AF132" s="1195">
        <v>2.2474874489999999</v>
      </c>
      <c r="AG132" s="1193"/>
      <c r="AH132" s="1193"/>
      <c r="AI132" s="1193"/>
      <c r="AJ132" s="1194"/>
      <c r="AK132" s="1195">
        <v>1.1156351870000001</v>
      </c>
      <c r="AL132" s="1193"/>
      <c r="AM132" s="1193"/>
      <c r="AN132" s="1193"/>
      <c r="AO132" s="1194"/>
      <c r="AP132" s="1092"/>
      <c r="AQ132" s="1093"/>
      <c r="AR132" s="1093"/>
      <c r="AS132" s="1093"/>
      <c r="AT132" s="119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495</v>
      </c>
      <c r="W133" s="1173"/>
      <c r="X133" s="1173"/>
      <c r="Y133" s="1173"/>
      <c r="Z133" s="1174"/>
      <c r="AA133" s="1175">
        <v>5.3</v>
      </c>
      <c r="AB133" s="1176"/>
      <c r="AC133" s="1176"/>
      <c r="AD133" s="1176"/>
      <c r="AE133" s="1177"/>
      <c r="AF133" s="1175">
        <v>3.7</v>
      </c>
      <c r="AG133" s="1176"/>
      <c r="AH133" s="1176"/>
      <c r="AI133" s="1176"/>
      <c r="AJ133" s="1177"/>
      <c r="AK133" s="1175">
        <v>2.2000000000000002</v>
      </c>
      <c r="AL133" s="1176"/>
      <c r="AM133" s="1176"/>
      <c r="AN133" s="1176"/>
      <c r="AO133" s="1177"/>
      <c r="AP133" s="1122"/>
      <c r="AQ133" s="1123"/>
      <c r="AR133" s="1123"/>
      <c r="AS133" s="1123"/>
      <c r="AT133" s="1178"/>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NDYZ+IWUhWbo0OV4OOGEqDMY75Le7Tu8wcuAeqCq92+I0YnPzEgQ8ocTIsVLzIEqnRZhTrxN8i8i0836fgPKmQ==" saltValue="45nHV0oDUfyX8EjIUFX9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U23" sqref="AU23"/>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496</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K8uiK2y3G6oUsTsjgZtLCQFjhyenLxYTi4Yf4PDIRhHrkw/WZMIHijj5MVkSnsLYKE8e008+xLwZxr1mK8PUg==" saltValue="jDgqUPPPWBrCvkvskmWO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U23" sqref="AU23"/>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3alCTy1VtLwUE4IHDAF+vkHRyRHfNX4xygBtzeqDpL34XzLhaq7QB2p53VpNtpwmIpbhLUKxDwtgcOHYFwMhQ==" saltValue="nXK1ypYG7KpRAfEjhsFa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U23" sqref="AU23"/>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497</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498</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3" t="s">
        <v>499</v>
      </c>
      <c r="AP7" s="301"/>
      <c r="AQ7" s="302" t="s">
        <v>500</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4"/>
      <c r="AP8" s="307" t="s">
        <v>501</v>
      </c>
      <c r="AQ8" s="308" t="s">
        <v>502</v>
      </c>
      <c r="AR8" s="309" t="s">
        <v>503</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5" t="s">
        <v>504</v>
      </c>
      <c r="AL9" s="1216"/>
      <c r="AM9" s="1216"/>
      <c r="AN9" s="1217"/>
      <c r="AO9" s="310">
        <v>681347</v>
      </c>
      <c r="AP9" s="310">
        <v>82557</v>
      </c>
      <c r="AQ9" s="311">
        <v>107683</v>
      </c>
      <c r="AR9" s="312">
        <v>-23.3</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5" t="s">
        <v>505</v>
      </c>
      <c r="AL10" s="1216"/>
      <c r="AM10" s="1216"/>
      <c r="AN10" s="1217"/>
      <c r="AO10" s="313">
        <v>16721</v>
      </c>
      <c r="AP10" s="313">
        <v>2026</v>
      </c>
      <c r="AQ10" s="314">
        <v>13084</v>
      </c>
      <c r="AR10" s="315">
        <v>-84.5</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5" t="s">
        <v>506</v>
      </c>
      <c r="AL11" s="1216"/>
      <c r="AM11" s="1216"/>
      <c r="AN11" s="1217"/>
      <c r="AO11" s="313">
        <v>87316</v>
      </c>
      <c r="AP11" s="313">
        <v>10580</v>
      </c>
      <c r="AQ11" s="314">
        <v>13980</v>
      </c>
      <c r="AR11" s="315">
        <v>-24.3</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5" t="s">
        <v>507</v>
      </c>
      <c r="AL12" s="1216"/>
      <c r="AM12" s="1216"/>
      <c r="AN12" s="1217"/>
      <c r="AO12" s="313">
        <v>3259</v>
      </c>
      <c r="AP12" s="313">
        <v>395</v>
      </c>
      <c r="AQ12" s="314">
        <v>1895</v>
      </c>
      <c r="AR12" s="315">
        <v>-79.2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5" t="s">
        <v>508</v>
      </c>
      <c r="AL13" s="1216"/>
      <c r="AM13" s="1216"/>
      <c r="AN13" s="1217"/>
      <c r="AO13" s="313" t="s">
        <v>509</v>
      </c>
      <c r="AP13" s="313" t="s">
        <v>509</v>
      </c>
      <c r="AQ13" s="314" t="s">
        <v>509</v>
      </c>
      <c r="AR13" s="315" t="s">
        <v>509</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5" t="s">
        <v>510</v>
      </c>
      <c r="AL14" s="1216"/>
      <c r="AM14" s="1216"/>
      <c r="AN14" s="1217"/>
      <c r="AO14" s="313">
        <v>47159</v>
      </c>
      <c r="AP14" s="313">
        <v>5714</v>
      </c>
      <c r="AQ14" s="314">
        <v>5185</v>
      </c>
      <c r="AR14" s="315">
        <v>10.199999999999999</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5" t="s">
        <v>511</v>
      </c>
      <c r="AL15" s="1216"/>
      <c r="AM15" s="1216"/>
      <c r="AN15" s="1217"/>
      <c r="AO15" s="313">
        <v>6665</v>
      </c>
      <c r="AP15" s="313">
        <v>808</v>
      </c>
      <c r="AQ15" s="314">
        <v>2748</v>
      </c>
      <c r="AR15" s="315">
        <v>-70.599999999999994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8" t="s">
        <v>512</v>
      </c>
      <c r="AL16" s="1219"/>
      <c r="AM16" s="1219"/>
      <c r="AN16" s="1220"/>
      <c r="AO16" s="313">
        <v>-42614</v>
      </c>
      <c r="AP16" s="313">
        <v>-5163</v>
      </c>
      <c r="AQ16" s="314">
        <v>-9965</v>
      </c>
      <c r="AR16" s="315">
        <v>-48.2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8" t="s">
        <v>188</v>
      </c>
      <c r="AL17" s="1219"/>
      <c r="AM17" s="1219"/>
      <c r="AN17" s="1220"/>
      <c r="AO17" s="313">
        <v>799853</v>
      </c>
      <c r="AP17" s="313">
        <v>96917</v>
      </c>
      <c r="AQ17" s="314">
        <v>134610</v>
      </c>
      <c r="AR17" s="315">
        <v>-28</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513</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514</v>
      </c>
      <c r="AP20" s="321" t="s">
        <v>515</v>
      </c>
      <c r="AQ20" s="322" t="s">
        <v>516</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10" t="s">
        <v>517</v>
      </c>
      <c r="AL21" s="1211"/>
      <c r="AM21" s="1211"/>
      <c r="AN21" s="1212"/>
      <c r="AO21" s="325">
        <v>8.36</v>
      </c>
      <c r="AP21" s="326">
        <v>12.5</v>
      </c>
      <c r="AQ21" s="327">
        <v>-4.1399999999999997</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10" t="s">
        <v>518</v>
      </c>
      <c r="AL22" s="1211"/>
      <c r="AM22" s="1211"/>
      <c r="AN22" s="1212"/>
      <c r="AO22" s="330">
        <v>94.9</v>
      </c>
      <c r="AP22" s="331">
        <v>95.7</v>
      </c>
      <c r="AQ22" s="332">
        <v>-0.8</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520</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521</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3" t="s">
        <v>499</v>
      </c>
      <c r="AP30" s="301"/>
      <c r="AQ30" s="302" t="s">
        <v>500</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4"/>
      <c r="AP31" s="307" t="s">
        <v>501</v>
      </c>
      <c r="AQ31" s="308" t="s">
        <v>502</v>
      </c>
      <c r="AR31" s="309" t="s">
        <v>503</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6" t="s">
        <v>522</v>
      </c>
      <c r="AL32" s="1227"/>
      <c r="AM32" s="1227"/>
      <c r="AN32" s="1228"/>
      <c r="AO32" s="340">
        <v>233831</v>
      </c>
      <c r="AP32" s="340">
        <v>28333</v>
      </c>
      <c r="AQ32" s="341">
        <v>66752</v>
      </c>
      <c r="AR32" s="342">
        <v>-57.6</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6" t="s">
        <v>523</v>
      </c>
      <c r="AL33" s="1227"/>
      <c r="AM33" s="1227"/>
      <c r="AN33" s="1228"/>
      <c r="AO33" s="340" t="s">
        <v>509</v>
      </c>
      <c r="AP33" s="340" t="s">
        <v>509</v>
      </c>
      <c r="AQ33" s="341" t="s">
        <v>509</v>
      </c>
      <c r="AR33" s="342" t="s">
        <v>509</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6" t="s">
        <v>524</v>
      </c>
      <c r="AL34" s="1227"/>
      <c r="AM34" s="1227"/>
      <c r="AN34" s="1228"/>
      <c r="AO34" s="340" t="s">
        <v>509</v>
      </c>
      <c r="AP34" s="340" t="s">
        <v>509</v>
      </c>
      <c r="AQ34" s="341" t="s">
        <v>509</v>
      </c>
      <c r="AR34" s="342" t="s">
        <v>509</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6" t="s">
        <v>525</v>
      </c>
      <c r="AL35" s="1227"/>
      <c r="AM35" s="1227"/>
      <c r="AN35" s="1228"/>
      <c r="AO35" s="340">
        <v>45149</v>
      </c>
      <c r="AP35" s="340">
        <v>5471</v>
      </c>
      <c r="AQ35" s="341">
        <v>23231</v>
      </c>
      <c r="AR35" s="342">
        <v>-76.400000000000006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6" t="s">
        <v>526</v>
      </c>
      <c r="AL36" s="1227"/>
      <c r="AM36" s="1227"/>
      <c r="AN36" s="1228"/>
      <c r="AO36" s="340">
        <v>7433</v>
      </c>
      <c r="AP36" s="340">
        <v>901</v>
      </c>
      <c r="AQ36" s="341">
        <v>3463</v>
      </c>
      <c r="AR36" s="342">
        <v>-74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6" t="s">
        <v>527</v>
      </c>
      <c r="AL37" s="1227"/>
      <c r="AM37" s="1227"/>
      <c r="AN37" s="1228"/>
      <c r="AO37" s="340">
        <v>1152</v>
      </c>
      <c r="AP37" s="340">
        <v>140</v>
      </c>
      <c r="AQ37" s="341">
        <v>751</v>
      </c>
      <c r="AR37" s="342">
        <v>-81.400000000000006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9" t="s">
        <v>528</v>
      </c>
      <c r="AL38" s="1230"/>
      <c r="AM38" s="1230"/>
      <c r="AN38" s="1231"/>
      <c r="AO38" s="343" t="s">
        <v>509</v>
      </c>
      <c r="AP38" s="343" t="s">
        <v>509</v>
      </c>
      <c r="AQ38" s="344">
        <v>11</v>
      </c>
      <c r="AR38" s="332" t="s">
        <v>509</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9" t="s">
        <v>529</v>
      </c>
      <c r="AL39" s="1230"/>
      <c r="AM39" s="1230"/>
      <c r="AN39" s="1231"/>
      <c r="AO39" s="340">
        <v>-2114</v>
      </c>
      <c r="AP39" s="340">
        <v>-256</v>
      </c>
      <c r="AQ39" s="341">
        <v>-2100</v>
      </c>
      <c r="AR39" s="342">
        <v>-87.8</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6" t="s">
        <v>530</v>
      </c>
      <c r="AL40" s="1227"/>
      <c r="AM40" s="1227"/>
      <c r="AN40" s="1228"/>
      <c r="AO40" s="340">
        <v>-263542</v>
      </c>
      <c r="AP40" s="340">
        <v>-31933</v>
      </c>
      <c r="AQ40" s="341">
        <v>-67233</v>
      </c>
      <c r="AR40" s="342">
        <v>-52.5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2" t="s">
        <v>302</v>
      </c>
      <c r="AL41" s="1233"/>
      <c r="AM41" s="1233"/>
      <c r="AN41" s="1234"/>
      <c r="AO41" s="340">
        <v>21909</v>
      </c>
      <c r="AP41" s="340">
        <v>2655</v>
      </c>
      <c r="AQ41" s="341">
        <v>24874</v>
      </c>
      <c r="AR41" s="342">
        <v>-89.3</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531</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532</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533</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21" t="s">
        <v>499</v>
      </c>
      <c r="AN49" s="1223" t="s">
        <v>534</v>
      </c>
      <c r="AO49" s="1224"/>
      <c r="AP49" s="1224"/>
      <c r="AQ49" s="1224"/>
      <c r="AR49" s="122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2"/>
      <c r="AN50" s="356" t="s">
        <v>535</v>
      </c>
      <c r="AO50" s="357" t="s">
        <v>536</v>
      </c>
      <c r="AP50" s="358" t="s">
        <v>537</v>
      </c>
      <c r="AQ50" s="359" t="s">
        <v>538</v>
      </c>
      <c r="AR50" s="360" t="s">
        <v>539</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540</v>
      </c>
      <c r="AL51" s="353"/>
      <c r="AM51" s="361">
        <v>323854</v>
      </c>
      <c r="AN51" s="362">
        <v>38813</v>
      </c>
      <c r="AO51" s="363">
        <v>-38.1</v>
      </c>
      <c r="AP51" s="364">
        <v>128485</v>
      </c>
      <c r="AQ51" s="365">
        <v>8.6999999999999993</v>
      </c>
      <c r="AR51" s="366">
        <v>-46.8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541</v>
      </c>
      <c r="AM52" s="369">
        <v>288490</v>
      </c>
      <c r="AN52" s="370">
        <v>34575</v>
      </c>
      <c r="AO52" s="371">
        <v>-35.6</v>
      </c>
      <c r="AP52" s="372">
        <v>62765</v>
      </c>
      <c r="AQ52" s="373">
        <v>9.9</v>
      </c>
      <c r="AR52" s="374">
        <v>-45.5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542</v>
      </c>
      <c r="AL53" s="353"/>
      <c r="AM53" s="361">
        <v>464275</v>
      </c>
      <c r="AN53" s="362">
        <v>56358</v>
      </c>
      <c r="AO53" s="363">
        <v>45.2</v>
      </c>
      <c r="AP53" s="364">
        <v>128611</v>
      </c>
      <c r="AQ53" s="365">
        <v>0.1</v>
      </c>
      <c r="AR53" s="366">
        <v>45.1</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541</v>
      </c>
      <c r="AM54" s="369">
        <v>364348</v>
      </c>
      <c r="AN54" s="370">
        <v>44228</v>
      </c>
      <c r="AO54" s="371">
        <v>27.9</v>
      </c>
      <c r="AP54" s="372">
        <v>61552</v>
      </c>
      <c r="AQ54" s="373">
        <v>-1.9</v>
      </c>
      <c r="AR54" s="374">
        <v>29.8</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543</v>
      </c>
      <c r="AL55" s="353"/>
      <c r="AM55" s="361">
        <v>458337</v>
      </c>
      <c r="AN55" s="362">
        <v>55868</v>
      </c>
      <c r="AO55" s="363">
        <v>-0.9</v>
      </c>
      <c r="AP55" s="364">
        <v>138651</v>
      </c>
      <c r="AQ55" s="365">
        <v>7.8</v>
      </c>
      <c r="AR55" s="366">
        <v>-8.6999999999999993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541</v>
      </c>
      <c r="AM56" s="369">
        <v>429211</v>
      </c>
      <c r="AN56" s="370">
        <v>52317</v>
      </c>
      <c r="AO56" s="371">
        <v>18.3</v>
      </c>
      <c r="AP56" s="372">
        <v>71211</v>
      </c>
      <c r="AQ56" s="373">
        <v>15.7</v>
      </c>
      <c r="AR56" s="374">
        <v>2.6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544</v>
      </c>
      <c r="AL57" s="353"/>
      <c r="AM57" s="361">
        <v>361285</v>
      </c>
      <c r="AN57" s="362">
        <v>44086</v>
      </c>
      <c r="AO57" s="363">
        <v>-21.1</v>
      </c>
      <c r="AP57" s="364">
        <v>122882</v>
      </c>
      <c r="AQ57" s="365">
        <v>-11.4</v>
      </c>
      <c r="AR57" s="366">
        <v>-9.6999999999999993</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541</v>
      </c>
      <c r="AM58" s="369">
        <v>242337</v>
      </c>
      <c r="AN58" s="370">
        <v>29571</v>
      </c>
      <c r="AO58" s="371">
        <v>-43.5</v>
      </c>
      <c r="AP58" s="372">
        <v>65785</v>
      </c>
      <c r="AQ58" s="373">
        <v>-7.6</v>
      </c>
      <c r="AR58" s="374">
        <v>-35.9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545</v>
      </c>
      <c r="AL59" s="353"/>
      <c r="AM59" s="361">
        <v>339191</v>
      </c>
      <c r="AN59" s="362">
        <v>41099</v>
      </c>
      <c r="AO59" s="363">
        <v>-6.8</v>
      </c>
      <c r="AP59" s="364">
        <v>114790</v>
      </c>
      <c r="AQ59" s="365">
        <v>-6.6</v>
      </c>
      <c r="AR59" s="366">
        <v>-0.2</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541</v>
      </c>
      <c r="AM60" s="369">
        <v>287583</v>
      </c>
      <c r="AN60" s="370">
        <v>34846</v>
      </c>
      <c r="AO60" s="371">
        <v>17.8</v>
      </c>
      <c r="AP60" s="372">
        <v>55601</v>
      </c>
      <c r="AQ60" s="373">
        <v>-15.5</v>
      </c>
      <c r="AR60" s="374">
        <v>33.299999999999997</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546</v>
      </c>
      <c r="AL61" s="375"/>
      <c r="AM61" s="376">
        <v>389388</v>
      </c>
      <c r="AN61" s="377">
        <v>47245</v>
      </c>
      <c r="AO61" s="378">
        <v>-4.3</v>
      </c>
      <c r="AP61" s="379">
        <v>126684</v>
      </c>
      <c r="AQ61" s="380">
        <v>-0.3</v>
      </c>
      <c r="AR61" s="366">
        <v>-4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541</v>
      </c>
      <c r="AM62" s="369">
        <v>322394</v>
      </c>
      <c r="AN62" s="370">
        <v>39107</v>
      </c>
      <c r="AO62" s="371">
        <v>-3</v>
      </c>
      <c r="AP62" s="372">
        <v>63383</v>
      </c>
      <c r="AQ62" s="373">
        <v>0.1</v>
      </c>
      <c r="AR62" s="374">
        <v>-3.1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w2cC9d/nDduEirgDftP/pmdFerIcrJRc+zc6uuz4qG+VXv5ElziI8TqTBf4FWTTGGEe8IcdMjtTYRu/6DVLQPQ==" saltValue="2MdsplhnrsiqW0RSJivk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3" zoomScale="70" zoomScaleNormal="70" zoomScaleSheetLayoutView="55" workbookViewId="0">
      <selection activeCell="AU23" sqref="AU23"/>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YhpltdNAbx0ffzFjJJqiHNO0fjqhD+W2RAycSCnRIV4UDp0YYEuoA1ULK9yWgiuDd69ZxZaJF9BLb9EEQFAgQ==" saltValue="PGzKmWxSX0xRjKQ5BCIt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80" zoomScaleNormal="80" zoomScaleSheetLayoutView="55" workbookViewId="0">
      <selection activeCell="AU23" sqref="AU23"/>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YZ1OdE7YAzsFnbtUeA+EbiwM+miWHjm4VBNV+iTkWCOwjo0LQ1eh/14GPHhRQQcpyFVoI7Pwi6BwefI3SHR1g==" saltValue="LMAvuEamMWVJZgvuQhT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0" zoomScaleNormal="80" zoomScaleSheetLayoutView="100" workbookViewId="0">
      <selection activeCell="AU23" sqref="AU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5" t="s">
        <v>3</v>
      </c>
      <c r="D47" s="1235"/>
      <c r="E47" s="1236"/>
      <c r="F47" s="11">
        <v>62.84</v>
      </c>
      <c r="G47" s="12">
        <v>56.94</v>
      </c>
      <c r="H47" s="12">
        <v>58.32</v>
      </c>
      <c r="I47" s="12">
        <v>52.84</v>
      </c>
      <c r="J47" s="13">
        <v>43.43</v>
      </c>
    </row>
    <row r="48" spans="2:10" ht="57.75" customHeight="1" x14ac:dyDescent="0.15">
      <c r="B48" s="14"/>
      <c r="C48" s="1237" t="s">
        <v>4</v>
      </c>
      <c r="D48" s="1237"/>
      <c r="E48" s="1238"/>
      <c r="F48" s="15">
        <v>3.45</v>
      </c>
      <c r="G48" s="16">
        <v>7.26</v>
      </c>
      <c r="H48" s="16">
        <v>4.99</v>
      </c>
      <c r="I48" s="16">
        <v>3.05</v>
      </c>
      <c r="J48" s="17">
        <v>4.24</v>
      </c>
    </row>
    <row r="49" spans="2:10" ht="57.75" customHeight="1" thickBot="1" x14ac:dyDescent="0.2">
      <c r="B49" s="18"/>
      <c r="C49" s="1239" t="s">
        <v>5</v>
      </c>
      <c r="D49" s="1239"/>
      <c r="E49" s="1240"/>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eZvYVzznVTRTKE70UZSyBu9Db21sm//movyzNFcSbNbIO8ZIpNDW5iCpiW//N2+6WitlxSjS8sHt8FWZgFXGw==" saltValue="PfX4v6fR56c63Cb8CLuq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2020-08-31T02:58:49Z</cp:lastPrinted>
  <dcterms:created xsi:type="dcterms:W3CDTF">2020-02-10T04:09:48Z</dcterms:created>
  <dcterms:modified xsi:type="dcterms:W3CDTF">2020-08-31T02:58:59Z</dcterms:modified>
  <cp:category/>
</cp:coreProperties>
</file>